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24240" windowHeight="90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Лист1!$A$1:$AD$28</definedName>
    <definedName name="_xlnm.Print_Area" localSheetId="1">Лист2!$A$1:$AA$43</definedName>
  </definedNames>
  <calcPr calcId="124519"/>
</workbook>
</file>

<file path=xl/calcChain.xml><?xml version="1.0" encoding="utf-8"?>
<calcChain xmlns="http://schemas.openxmlformats.org/spreadsheetml/2006/main">
  <c r="AC12" i="1"/>
  <c r="AA18"/>
  <c r="AC5"/>
  <c r="AC6"/>
  <c r="AC7"/>
  <c r="AC8"/>
  <c r="AC9"/>
  <c r="AC10"/>
  <c r="AC11"/>
  <c r="AC13"/>
  <c r="AC14"/>
  <c r="AC16"/>
  <c r="AC18"/>
  <c r="AC20"/>
  <c r="AC4"/>
  <c r="AA5"/>
  <c r="AA6"/>
  <c r="AA7"/>
  <c r="AA8"/>
  <c r="AA9"/>
  <c r="AA10"/>
  <c r="AA11"/>
  <c r="AA12"/>
  <c r="AA13"/>
  <c r="AA14"/>
  <c r="AA15"/>
  <c r="AA16"/>
  <c r="AA20"/>
  <c r="AA4"/>
  <c r="Y11" i="2" l="1"/>
  <c r="Y8"/>
  <c r="Z8" l="1"/>
  <c r="U8"/>
  <c r="R8"/>
  <c r="Q8"/>
  <c r="N8"/>
  <c r="Z11"/>
  <c r="Z27"/>
  <c r="Z41"/>
  <c r="Z42"/>
  <c r="Z40"/>
  <c r="Z38"/>
  <c r="Z35"/>
  <c r="Z33"/>
  <c r="Z30"/>
  <c r="Z39"/>
  <c r="Z37"/>
  <c r="X39"/>
  <c r="X37"/>
  <c r="Z32"/>
  <c r="Z26"/>
  <c r="Z29"/>
  <c r="Z34"/>
  <c r="X26"/>
  <c r="X29"/>
  <c r="X34"/>
  <c r="X32"/>
  <c r="Z25"/>
  <c r="X25"/>
  <c r="Z23"/>
  <c r="U23"/>
  <c r="R23"/>
  <c r="Q23"/>
  <c r="N23"/>
  <c r="I23"/>
  <c r="H23"/>
  <c r="E23"/>
  <c r="X21"/>
  <c r="U21"/>
  <c r="R21"/>
  <c r="Q21"/>
  <c r="N21"/>
  <c r="H21"/>
  <c r="Z19"/>
  <c r="X19"/>
  <c r="U19"/>
  <c r="R19"/>
  <c r="Q19"/>
  <c r="N19"/>
  <c r="I19"/>
  <c r="J19" s="1"/>
  <c r="H19"/>
  <c r="Z18"/>
  <c r="X18"/>
  <c r="U18"/>
  <c r="R18"/>
  <c r="Q18"/>
  <c r="N18"/>
  <c r="Z17"/>
  <c r="X17"/>
  <c r="U17"/>
  <c r="R17"/>
  <c r="Q17"/>
  <c r="N17"/>
  <c r="X16"/>
  <c r="U16"/>
  <c r="R16"/>
  <c r="X15"/>
  <c r="U15"/>
  <c r="R15"/>
  <c r="X14"/>
  <c r="U14"/>
  <c r="R14"/>
  <c r="Q14"/>
  <c r="N14"/>
  <c r="I14"/>
  <c r="J14" s="1"/>
  <c r="H14"/>
  <c r="X13"/>
  <c r="U13"/>
  <c r="R13"/>
  <c r="Q13"/>
  <c r="N13"/>
  <c r="I13"/>
  <c r="J13" s="1"/>
  <c r="H13"/>
  <c r="E13"/>
  <c r="Z12"/>
  <c r="X12"/>
  <c r="U12"/>
  <c r="Q12"/>
  <c r="N12"/>
  <c r="I12"/>
  <c r="H12"/>
  <c r="E12"/>
  <c r="Z10"/>
  <c r="X10"/>
  <c r="U10"/>
  <c r="R10"/>
  <c r="Q10"/>
  <c r="N10"/>
  <c r="I10"/>
  <c r="H10"/>
  <c r="E10"/>
  <c r="Z9"/>
  <c r="X9"/>
  <c r="U9"/>
  <c r="Q9"/>
  <c r="N9"/>
  <c r="I9"/>
  <c r="H9"/>
  <c r="E9"/>
  <c r="Z7"/>
  <c r="X7"/>
  <c r="U7"/>
  <c r="R7"/>
  <c r="Q7"/>
  <c r="N7"/>
  <c r="Z5"/>
  <c r="X5"/>
  <c r="U5"/>
  <c r="R5"/>
  <c r="Q5"/>
  <c r="N5"/>
  <c r="I5"/>
  <c r="H5"/>
  <c r="E5"/>
  <c r="Z4"/>
  <c r="X4"/>
  <c r="U4"/>
  <c r="R4"/>
  <c r="Q4"/>
  <c r="N4"/>
  <c r="I4"/>
  <c r="H4"/>
  <c r="E4"/>
  <c r="J4" l="1"/>
  <c r="J9"/>
  <c r="J5"/>
  <c r="J10"/>
  <c r="J12"/>
  <c r="J23"/>
  <c r="X18" i="1"/>
  <c r="X16"/>
  <c r="X15"/>
  <c r="X14"/>
  <c r="X13"/>
  <c r="X12"/>
  <c r="X11"/>
  <c r="X10"/>
  <c r="X9"/>
  <c r="X8"/>
  <c r="X7"/>
  <c r="X6"/>
  <c r="X5"/>
  <c r="X4"/>
  <c r="U20"/>
  <c r="R20"/>
  <c r="Q20"/>
  <c r="N20"/>
  <c r="I20"/>
  <c r="H20"/>
  <c r="E20"/>
  <c r="J20" l="1"/>
  <c r="U18" l="1"/>
  <c r="R18"/>
  <c r="Q18"/>
  <c r="N18"/>
  <c r="H18"/>
  <c r="U16"/>
  <c r="R16"/>
  <c r="Q16"/>
  <c r="N16"/>
  <c r="I16"/>
  <c r="J16" s="1"/>
  <c r="H16"/>
  <c r="U15"/>
  <c r="R15"/>
  <c r="Q15"/>
  <c r="N15"/>
  <c r="U14"/>
  <c r="R14"/>
  <c r="Q14"/>
  <c r="N14"/>
  <c r="U13"/>
  <c r="R13"/>
  <c r="U12"/>
  <c r="R12"/>
  <c r="U11"/>
  <c r="R11"/>
  <c r="Q11"/>
  <c r="N11"/>
  <c r="I11"/>
  <c r="J11" s="1"/>
  <c r="H11"/>
  <c r="U10"/>
  <c r="R10"/>
  <c r="Q10"/>
  <c r="N10"/>
  <c r="I10"/>
  <c r="H10"/>
  <c r="E10"/>
  <c r="U9"/>
  <c r="Q9"/>
  <c r="N9"/>
  <c r="I9"/>
  <c r="H9"/>
  <c r="E9"/>
  <c r="U8"/>
  <c r="R8"/>
  <c r="Q8"/>
  <c r="N8"/>
  <c r="I8"/>
  <c r="H8"/>
  <c r="E8"/>
  <c r="U7"/>
  <c r="Q7"/>
  <c r="N7"/>
  <c r="I7"/>
  <c r="H7"/>
  <c r="E7"/>
  <c r="U6"/>
  <c r="R6"/>
  <c r="Q6"/>
  <c r="N6"/>
  <c r="U5"/>
  <c r="R5"/>
  <c r="Q5"/>
  <c r="N5"/>
  <c r="I5"/>
  <c r="H5"/>
  <c r="E5"/>
  <c r="U4"/>
  <c r="R4"/>
  <c r="Q4"/>
  <c r="N4"/>
  <c r="I4"/>
  <c r="H4"/>
  <c r="E4"/>
  <c r="J10" l="1"/>
  <c r="J4"/>
  <c r="J5"/>
  <c r="J8"/>
  <c r="J9"/>
  <c r="J7"/>
</calcChain>
</file>

<file path=xl/sharedStrings.xml><?xml version="1.0" encoding="utf-8"?>
<sst xmlns="http://schemas.openxmlformats.org/spreadsheetml/2006/main" count="297" uniqueCount="129">
  <si>
    <t>Вид коммунальных услуг</t>
  </si>
  <si>
    <t>группы потребителей, степень благоустройства</t>
  </si>
  <si>
    <t>Ед. измер.</t>
  </si>
  <si>
    <t>на конец 2012 г.</t>
  </si>
  <si>
    <t>среднегодовой тариф 2012 года</t>
  </si>
  <si>
    <t>с 01.01.2013г.</t>
  </si>
  <si>
    <t>на 31.12.2013г.</t>
  </si>
  <si>
    <t>Рост, % (июль/январь 2013)</t>
  </si>
  <si>
    <t>среднегодовой тариф 2013 года</t>
  </si>
  <si>
    <t>Среднегодовой рост,%</t>
  </si>
  <si>
    <t>Рост,% сентябрь/июль</t>
  </si>
  <si>
    <t>с 01.01.2014г. по 30.06.2014г.</t>
  </si>
  <si>
    <t xml:space="preserve">с 01.07.2014г. по 31.12.2014г. </t>
  </si>
  <si>
    <t>рост,%</t>
  </si>
  <si>
    <t xml:space="preserve">с 01.01.2016г. по 30.06.2016г. </t>
  </si>
  <si>
    <t xml:space="preserve">с 01.07.2016г. по 31.12.2016г. </t>
  </si>
  <si>
    <t xml:space="preserve">с 01.01.2017г. по 30.06.2017г. </t>
  </si>
  <si>
    <t xml:space="preserve">с 01.07.2017г. по 31.12.2017г. </t>
  </si>
  <si>
    <t xml:space="preserve">с 01.07.2018г. по 31.12.2018г. </t>
  </si>
  <si>
    <t xml:space="preserve">ссылка на нормативно-правовые акты </t>
  </si>
  <si>
    <r>
      <t xml:space="preserve">Холодная вода </t>
    </r>
    <r>
      <rPr>
        <i/>
        <sz val="12"/>
        <rFont val="Times New Roman"/>
        <family val="1"/>
        <charset val="204"/>
      </rPr>
      <t>(МУП "Водоканал")</t>
    </r>
  </si>
  <si>
    <t>население (с НДС)</t>
  </si>
  <si>
    <t>руб./куб.м</t>
  </si>
  <si>
    <r>
      <t xml:space="preserve">Водоотведение </t>
    </r>
    <r>
      <rPr>
        <i/>
        <sz val="12"/>
        <rFont val="Times New Roman"/>
        <family val="1"/>
        <charset val="204"/>
      </rPr>
      <t>(МУП "Водоканал")</t>
    </r>
  </si>
  <si>
    <t>население,  (с НДС)</t>
  </si>
  <si>
    <r>
      <t xml:space="preserve">Горячая вода </t>
    </r>
    <r>
      <rPr>
        <i/>
        <sz val="12"/>
        <rFont val="Times New Roman"/>
        <family val="1"/>
        <charset val="204"/>
      </rPr>
      <t>(ЗАО "ТСК "Воткинский завод")</t>
    </r>
  </si>
  <si>
    <t xml:space="preserve"> - </t>
  </si>
  <si>
    <r>
      <t xml:space="preserve">Горячая вода </t>
    </r>
    <r>
      <rPr>
        <i/>
        <sz val="12"/>
        <rFont val="Times New Roman"/>
        <family val="1"/>
        <charset val="204"/>
      </rPr>
      <t>(МУП "ТеплоСервис")</t>
    </r>
  </si>
  <si>
    <t>руб./Гкал</t>
  </si>
  <si>
    <r>
      <t>Тепловая энергия</t>
    </r>
    <r>
      <rPr>
        <i/>
        <sz val="12"/>
        <rFont val="Times New Roman"/>
        <family val="1"/>
        <charset val="204"/>
      </rPr>
      <t xml:space="preserve"> (ЗАО "ТСК "Воткинский завод")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</si>
  <si>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(МУП "ТеплоСервис")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</si>
  <si>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(МУП "КТС")</t>
    </r>
  </si>
  <si>
    <t>отопление с одновременным использованием газа на другие цели</t>
  </si>
  <si>
    <t>руб./1000 куб.м.</t>
  </si>
  <si>
    <t>Сжиженный газ (в баллонах)</t>
  </si>
  <si>
    <t>население, без доставки (с НДС)</t>
  </si>
  <si>
    <t>руб./кг</t>
  </si>
  <si>
    <t>население, с доставкой (с НДС)</t>
  </si>
  <si>
    <t>Электроэнергия</t>
  </si>
  <si>
    <t>население с газовыми плитами (с учетом НДС), одноставочный тариф</t>
  </si>
  <si>
    <t>руб./кВт.час</t>
  </si>
  <si>
    <t>население с газовыми плитами (с учетом НДС), тариф по зонам суток (день/ночь)</t>
  </si>
  <si>
    <t>3,67 / 1,77</t>
  </si>
  <si>
    <t>3,86 / 1,96</t>
  </si>
  <si>
    <t>105,2% / 110,7%</t>
  </si>
  <si>
    <t>3,99 /2,09</t>
  </si>
  <si>
    <t>103,37/   106,63</t>
  </si>
  <si>
    <t>4,12 / 2,16</t>
  </si>
  <si>
    <t>население с электрическими  плитами (с учетом НДС)</t>
  </si>
  <si>
    <t>население с электрическими  плитами (с учетом НДС), тариф по зонам суток (день/ночь)</t>
  </si>
  <si>
    <t>2,57 / 1,24</t>
  </si>
  <si>
    <t>2,70 / 1,37</t>
  </si>
  <si>
    <t>105,1% / 110,5%</t>
  </si>
  <si>
    <t xml:space="preserve">2,79/1,46 </t>
  </si>
  <si>
    <t>103,33/   106,57</t>
  </si>
  <si>
    <t>2,88 / 1,51</t>
  </si>
  <si>
    <t>Тарифы на коммунальные услуги для населения  МО "Город Воткинск" с 1  января 2019 года</t>
  </si>
  <si>
    <t>с 01.01.2019 по 30.06.2019</t>
  </si>
  <si>
    <t>с 01.07.2019 по 31.12.2019</t>
  </si>
  <si>
    <t>Приказ Министерства строительства,  жилищно-коммунального хозяства и энергетики УР от 04.12.2018 №19/21</t>
  </si>
  <si>
    <t xml:space="preserve">  Приказ Министерства строительства,  жилищно-коммунального хозяства и энергетики УР от 04.12.2018 №19/9</t>
  </si>
  <si>
    <t>4,19 / 2,19</t>
  </si>
  <si>
    <t>4,27 / 2,24</t>
  </si>
  <si>
    <t>2,92 / 1,53</t>
  </si>
  <si>
    <t>2,98 / 1,56</t>
  </si>
  <si>
    <r>
      <t>Услуга по обращению с ТКО (ООО "Спецавтохозяйство"</t>
    </r>
    <r>
      <rPr>
        <i/>
        <sz val="12"/>
        <rFont val="Times New Roman"/>
        <family val="1"/>
        <charset val="204"/>
      </rPr>
      <t>)</t>
    </r>
  </si>
  <si>
    <t>руб./т</t>
  </si>
  <si>
    <t>Приказ Министерства строительства,  жилищно-коммунального хозяства и энергетики УР от  20.12.2018 №23/1</t>
  </si>
  <si>
    <t xml:space="preserve"> Приказ Министерства строительства,  жилищно-коммунального хозяства и энергетики УР от  20.12.2018 №23/130</t>
  </si>
  <si>
    <t>Приказ Министерства строительства,  жилищно-коммунального хозяства и энергетики УР от  18.12.2018 № 21/71</t>
  </si>
  <si>
    <t>Приказ Министерства строительства,  жилищно-коммунального хозяства и энергетики УР от  18.12.2018 № 21/72</t>
  </si>
  <si>
    <t>Приказ Министерства строительства,  жилищно-коммунального хозяства и энергетики УР от  20.12.2018 № 23/86</t>
  </si>
  <si>
    <t>Приказ Министерства строительства,  жилищно-коммунального хозяства и энергетики УР от  20.12.2018 №23/94</t>
  </si>
  <si>
    <t>Приказ Министерства строительства,  жилищно-коммунального хозяства и энергетики УР от  18.12.2018 № 21/42</t>
  </si>
  <si>
    <t>Приказ Министерства строительства,  жилищно-коммунального хозяства и энергетики УР от  20.12.2018 №23/76</t>
  </si>
  <si>
    <t>101,7% / 101,4%</t>
  </si>
  <si>
    <t>101,9% / 102,3%</t>
  </si>
  <si>
    <t>101,4% /101,3%</t>
  </si>
  <si>
    <t>102,1% /102,0%</t>
  </si>
  <si>
    <t xml:space="preserve">Природный газ </t>
  </si>
  <si>
    <t>с использованием газовой плиты с централизованнным ГВС (на  приготовление пищи и нагрев воды  в отсутствие других направлений использования газа)</t>
  </si>
  <si>
    <t>с использованиемгазовой плиты, газового водонагревателя при отсутствии централизованного ГВС ( на  приготовление пищи и нагрев воды в отсутствие других направлений использования газа)</t>
  </si>
  <si>
    <t>г.Ижевск</t>
  </si>
  <si>
    <t>г.Воткинск</t>
  </si>
  <si>
    <r>
      <t xml:space="preserve">Тепловая энергия </t>
    </r>
    <r>
      <rPr>
        <i/>
        <sz val="12"/>
        <rFont val="Times New Roman"/>
        <family val="1"/>
        <charset val="204"/>
      </rPr>
      <t>(ООО "Районная тепловая компания")</t>
    </r>
  </si>
  <si>
    <r>
      <t xml:space="preserve">Тепловая энергия </t>
    </r>
    <r>
      <rPr>
        <i/>
        <sz val="12"/>
        <rFont val="Times New Roman"/>
        <family val="1"/>
        <charset val="204"/>
      </rPr>
      <t>(ПАО "Т Плюс")</t>
    </r>
  </si>
  <si>
    <t>г. Глазов</t>
  </si>
  <si>
    <r>
      <rPr>
        <b/>
        <sz val="12"/>
        <rFont val="Times New Roman"/>
        <family val="1"/>
        <charset val="204"/>
      </rPr>
      <t xml:space="preserve">Тепловая энергия </t>
    </r>
    <r>
      <rPr>
        <i/>
        <sz val="12"/>
        <rFont val="Times New Roman"/>
        <family val="1"/>
        <charset val="204"/>
      </rPr>
      <t>(Филиал АО "Объединенная тепловая компания")</t>
    </r>
  </si>
  <si>
    <t>г.Сарапул</t>
  </si>
  <si>
    <t>г.Можга</t>
  </si>
  <si>
    <r>
      <rPr>
        <b/>
        <sz val="12"/>
        <rFont val="Times New Roman"/>
        <family val="1"/>
        <charset val="204"/>
      </rPr>
      <t xml:space="preserve">Тепловая энергия </t>
    </r>
    <r>
      <rPr>
        <sz val="12"/>
        <rFont val="Times New Roman"/>
        <family val="1"/>
        <charset val="204"/>
      </rPr>
      <t>(ООО "Сарапултеплоэнерго")</t>
    </r>
  </si>
  <si>
    <r>
      <rPr>
        <b/>
        <sz val="12"/>
        <rFont val="Times New Roman"/>
        <family val="1"/>
        <charset val="204"/>
      </rPr>
      <t>Тепловая энергия</t>
    </r>
    <r>
      <rPr>
        <sz val="12"/>
        <rFont val="Times New Roman"/>
        <family val="1"/>
        <charset val="204"/>
      </rPr>
      <t xml:space="preserve"> (ООО Сарапульская швейная фабрика")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</si>
  <si>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(МУП "ЖКХ")</t>
    </r>
  </si>
  <si>
    <t>население</t>
  </si>
  <si>
    <r>
      <t>Тепловая энергия</t>
    </r>
    <r>
      <rPr>
        <i/>
        <sz val="12"/>
        <rFont val="Times New Roman"/>
        <family val="1"/>
        <charset val="204"/>
      </rPr>
      <t xml:space="preserve"> (ООО "Энергологистик")</t>
    </r>
  </si>
  <si>
    <r>
      <rPr>
        <b/>
        <sz val="12"/>
        <rFont val="Times New Roman"/>
        <family val="1"/>
        <charset val="204"/>
      </rPr>
      <t xml:space="preserve">Горячая вода </t>
    </r>
    <r>
      <rPr>
        <i/>
        <sz val="12"/>
        <rFont val="Times New Roman"/>
        <family val="1"/>
        <charset val="204"/>
      </rPr>
      <t>(МУП "Глазовские теплосети")</t>
    </r>
  </si>
  <si>
    <r>
      <rPr>
        <b/>
        <sz val="12"/>
        <rFont val="Times New Roman"/>
        <family val="1"/>
        <charset val="204"/>
      </rPr>
      <t xml:space="preserve">Горячая вода </t>
    </r>
    <r>
      <rPr>
        <sz val="12"/>
        <rFont val="Times New Roman"/>
        <family val="1"/>
        <charset val="204"/>
      </rPr>
      <t>(ООО "Сарапултеплоэнерго")</t>
    </r>
  </si>
  <si>
    <r>
      <rPr>
        <b/>
        <sz val="12"/>
        <rFont val="Times New Roman"/>
        <family val="1"/>
        <charset val="204"/>
      </rPr>
      <t>Горячая вода</t>
    </r>
    <r>
      <rPr>
        <sz val="12"/>
        <rFont val="Times New Roman"/>
        <family val="1"/>
        <charset val="204"/>
      </rPr>
      <t xml:space="preserve"> (ООО Сарапульская швейная фабрика")</t>
    </r>
  </si>
  <si>
    <r>
      <t>Горячая вода</t>
    </r>
    <r>
      <rPr>
        <i/>
        <sz val="12"/>
        <rFont val="Times New Roman"/>
        <family val="1"/>
        <charset val="204"/>
      </rPr>
      <t xml:space="preserve"> (МУП "ЖКХ")</t>
    </r>
  </si>
  <si>
    <r>
      <t>Горячая вода</t>
    </r>
    <r>
      <rPr>
        <i/>
        <sz val="12"/>
        <rFont val="Times New Roman"/>
        <family val="1"/>
        <charset val="204"/>
      </rPr>
      <t xml:space="preserve"> (ООО "Энергологистик")</t>
    </r>
  </si>
  <si>
    <r>
      <rPr>
        <b/>
        <sz val="12"/>
        <rFont val="Times New Roman"/>
        <family val="1"/>
        <charset val="204"/>
      </rPr>
      <t xml:space="preserve">Тепловая энергия </t>
    </r>
    <r>
      <rPr>
        <sz val="12"/>
        <rFont val="Times New Roman"/>
        <family val="1"/>
        <charset val="204"/>
      </rPr>
      <t xml:space="preserve">(ООО </t>
    </r>
    <r>
      <rPr>
        <i/>
        <sz val="12"/>
        <rFont val="Times New Roman"/>
        <family val="1"/>
        <charset val="204"/>
      </rPr>
      <t>"Наш сервис")</t>
    </r>
  </si>
  <si>
    <r>
      <rPr>
        <b/>
        <sz val="12"/>
        <rFont val="Times New Roman"/>
        <family val="1"/>
        <charset val="204"/>
      </rPr>
      <t>Горячая вода</t>
    </r>
    <r>
      <rPr>
        <sz val="12"/>
        <rFont val="Times New Roman"/>
        <family val="1"/>
        <charset val="204"/>
      </rPr>
      <t xml:space="preserve"> (ООО "Наш сервис")</t>
    </r>
  </si>
  <si>
    <t xml:space="preserve">население </t>
  </si>
  <si>
    <r>
      <t>Горячая вода</t>
    </r>
    <r>
      <rPr>
        <i/>
        <sz val="12"/>
        <rFont val="Times New Roman"/>
        <family val="1"/>
        <charset val="204"/>
      </rPr>
      <t xml:space="preserve"> ("Удмуртские коммунальные системы")</t>
    </r>
  </si>
  <si>
    <t>отопление 1/8</t>
  </si>
  <si>
    <t>население (с НДС) утверждено</t>
  </si>
  <si>
    <t>население (с НДС) (прогноз)</t>
  </si>
  <si>
    <t>Тарифы на тепловую энергию и горячую воду для населения в городах Удмуртской Республики с 1  января 2019 года</t>
  </si>
  <si>
    <t>Приказ Министерства строительства,  жилищно-коммунального хозяства и энергетики УР от  10.12.2019 №26/76</t>
  </si>
  <si>
    <t>с 01.01.2020 по 30.06.2020</t>
  </si>
  <si>
    <t>с 01.07.2020 по 31.12.2020</t>
  </si>
  <si>
    <t>Приказ Министерства строительства,  жилищно-коммунального хозяства и энергетики УР от  26.11.2019 №25/3</t>
  </si>
  <si>
    <t>Приказ Министерства строительства,  жилищно-коммунального хозяства и энергетики УР от  20.12.2019 №29/19</t>
  </si>
  <si>
    <t>Приказ Министерства строительства,  жилищно-коммунального хозяства и энергетики УР от  20.12.2019 №29/94</t>
  </si>
  <si>
    <t>Приказ Министерства строительства,  жилищно-коммунального хозяства и энергетики УР от  20.12.2019 №29/17</t>
  </si>
  <si>
    <t>4,46/2,34</t>
  </si>
  <si>
    <t>100% / 100%</t>
  </si>
  <si>
    <t>104,45% / 104,46%</t>
  </si>
  <si>
    <t xml:space="preserve">  Приказ Министерства строительства,  жилищно-коммунального хозяства и энергетики УР от 20.12.2019 №29/2</t>
  </si>
  <si>
    <t>3,11/1,63</t>
  </si>
  <si>
    <t>104,36% /104,49%</t>
  </si>
  <si>
    <t>Приказ Министерства строительства,  жилищно-коммунального хозяства и энергетики УР от  10.12.2019 №26/77</t>
  </si>
  <si>
    <t>Приказ Министерства строительства,  жилищно-коммунального хозяства и энергетики УР от  10.12.2019 №26/6</t>
  </si>
  <si>
    <t xml:space="preserve"> Приказ Министерства строительства,  жилищно-коммунального хозяйства и энергетики УР от  10.12.2019 №26/105</t>
  </si>
  <si>
    <t>Приказ Министерства строительства,  жилищно-коммунального хозяства и энергетики УР от  26.11.2019 №25/4</t>
  </si>
  <si>
    <t>с использованием газовой плиты, газового водонагревателя при отсутствии централизованного ГВС ( на  приготовление пищи и нагрев воды в отсутствие других направлений использования газа)</t>
  </si>
  <si>
    <r>
      <t>Тепловая энергия</t>
    </r>
    <r>
      <rPr>
        <i/>
        <sz val="12"/>
        <rFont val="Times New Roman"/>
        <family val="1"/>
        <charset val="204"/>
      </rPr>
      <t xml:space="preserve"> (ООО "ПМК-8")</t>
    </r>
  </si>
  <si>
    <t>Тарифы на коммунальные услуги для населения  МО "Город Воткинск" с 1 июля 2020 года</t>
  </si>
  <si>
    <t>Приказ Министерства строительства,  жилищно-коммунального хозяства и энергетики УР от 16.06.2020 №12/11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</si>
</sst>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indexed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0" borderId="0" xfId="0" applyFont="1"/>
    <xf numFmtId="2" fontId="1" fillId="2" borderId="0" xfId="0" applyNumberFormat="1" applyFont="1" applyFill="1"/>
    <xf numFmtId="2" fontId="1" fillId="3" borderId="0" xfId="0" applyNumberFormat="1" applyFont="1" applyFill="1"/>
    <xf numFmtId="2" fontId="1" fillId="0" borderId="0" xfId="0" applyNumberFormat="1" applyFont="1"/>
    <xf numFmtId="2" fontId="4" fillId="2" borderId="0" xfId="0" applyNumberFormat="1" applyFont="1" applyFill="1"/>
    <xf numFmtId="2" fontId="3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3" fillId="2" borderId="0" xfId="0" applyFont="1" applyFill="1"/>
    <xf numFmtId="164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9" fontId="1" fillId="2" borderId="1" xfId="0" applyNumberFormat="1" applyFont="1" applyFill="1" applyBorder="1"/>
    <xf numFmtId="0" fontId="10" fillId="2" borderId="1" xfId="0" applyFont="1" applyFill="1" applyBorder="1"/>
    <xf numFmtId="10" fontId="10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1" fillId="0" borderId="1" xfId="0" applyNumberFormat="1" applyFont="1" applyBorder="1"/>
    <xf numFmtId="2" fontId="3" fillId="2" borderId="1" xfId="0" applyNumberFormat="1" applyFont="1" applyFill="1" applyBorder="1"/>
    <xf numFmtId="2" fontId="3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wrapText="1"/>
    </xf>
    <xf numFmtId="2" fontId="11" fillId="2" borderId="1" xfId="0" applyNumberFormat="1" applyFont="1" applyFill="1" applyBorder="1"/>
    <xf numFmtId="2" fontId="12" fillId="0" borderId="1" xfId="0" applyNumberFormat="1" applyFont="1" applyBorder="1"/>
    <xf numFmtId="2" fontId="16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7" fillId="2" borderId="1" xfId="0" applyFont="1" applyFill="1" applyBorder="1"/>
    <xf numFmtId="0" fontId="16" fillId="0" borderId="1" xfId="0" applyFont="1" applyBorder="1"/>
    <xf numFmtId="2" fontId="7" fillId="2" borderId="1" xfId="0" applyNumberFormat="1" applyFont="1" applyFill="1" applyBorder="1"/>
    <xf numFmtId="2" fontId="7" fillId="3" borderId="1" xfId="0" applyNumberFormat="1" applyFont="1" applyFill="1" applyBorder="1"/>
    <xf numFmtId="2" fontId="7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" fillId="0" borderId="5" xfId="0" applyFont="1" applyBorder="1"/>
    <xf numFmtId="2" fontId="3" fillId="3" borderId="0" xfId="0" applyNumberFormat="1" applyFont="1" applyFill="1"/>
    <xf numFmtId="2" fontId="7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8"/>
  <sheetViews>
    <sheetView tabSelected="1" view="pageBreakPreview" zoomScale="89" zoomScaleNormal="75" zoomScaleSheetLayoutView="89" workbookViewId="0">
      <selection activeCell="AE23" sqref="AE23"/>
    </sheetView>
  </sheetViews>
  <sheetFormatPr defaultRowHeight="12.75"/>
  <cols>
    <col min="1" max="1" width="26.140625" style="1" customWidth="1"/>
    <col min="2" max="2" width="25.7109375" style="1" customWidth="1"/>
    <col min="3" max="3" width="12.5703125" style="1" customWidth="1"/>
    <col min="4" max="4" width="14.7109375" style="1" hidden="1" customWidth="1"/>
    <col min="5" max="5" width="0.140625" style="1" hidden="1" customWidth="1"/>
    <col min="6" max="6" width="12.28515625" style="1" hidden="1" customWidth="1"/>
    <col min="7" max="7" width="13.85546875" style="1" hidden="1" customWidth="1"/>
    <col min="8" max="8" width="13.5703125" style="1" hidden="1" customWidth="1"/>
    <col min="9" max="9" width="12.28515625" style="1" hidden="1" customWidth="1"/>
    <col min="10" max="11" width="11.7109375" style="1" hidden="1" customWidth="1"/>
    <col min="12" max="12" width="13" style="2" hidden="1" customWidth="1"/>
    <col min="13" max="13" width="16.85546875" style="2" hidden="1" customWidth="1"/>
    <col min="14" max="14" width="12.42578125" style="1" hidden="1" customWidth="1"/>
    <col min="15" max="15" width="15" style="3" hidden="1" customWidth="1"/>
    <col min="16" max="16" width="15" style="4" hidden="1" customWidth="1"/>
    <col min="17" max="17" width="0.140625" style="1" hidden="1" customWidth="1"/>
    <col min="18" max="18" width="12" style="1" hidden="1" customWidth="1"/>
    <col min="19" max="19" width="14.85546875" style="5" hidden="1" customWidth="1"/>
    <col min="20" max="20" width="14.28515625" style="6" hidden="1" customWidth="1"/>
    <col min="21" max="21" width="11.7109375" style="7" hidden="1" customWidth="1"/>
    <col min="22" max="22" width="15.42578125" style="43" hidden="1" customWidth="1"/>
    <col min="23" max="23" width="12.28515625" style="8" hidden="1" customWidth="1"/>
    <col min="24" max="24" width="13" style="9" hidden="1" customWidth="1"/>
    <col min="25" max="25" width="13" style="5" customWidth="1"/>
    <col min="26" max="26" width="13.5703125" style="43" customWidth="1"/>
    <col min="27" max="27" width="13" style="9" customWidth="1"/>
    <col min="28" max="28" width="13.42578125" style="103" customWidth="1"/>
    <col min="29" max="29" width="13" style="9" customWidth="1"/>
    <col min="30" max="30" width="42.85546875" style="4" customWidth="1"/>
    <col min="31" max="31" width="58.140625" style="1" customWidth="1"/>
    <col min="32" max="267" width="9.140625" style="1"/>
    <col min="268" max="268" width="20.7109375" style="1" customWidth="1"/>
    <col min="269" max="269" width="21.85546875" style="1" customWidth="1"/>
    <col min="270" max="270" width="14.7109375" style="1" customWidth="1"/>
    <col min="271" max="281" width="0" style="1" hidden="1" customWidth="1"/>
    <col min="282" max="282" width="16.85546875" style="1" customWidth="1"/>
    <col min="283" max="283" width="18.28515625" style="1" customWidth="1"/>
    <col min="284" max="284" width="0" style="1" hidden="1" customWidth="1"/>
    <col min="285" max="285" width="12" style="1" customWidth="1"/>
    <col min="286" max="286" width="22.7109375" style="1" customWidth="1"/>
    <col min="287" max="523" width="9.140625" style="1"/>
    <col min="524" max="524" width="20.7109375" style="1" customWidth="1"/>
    <col min="525" max="525" width="21.85546875" style="1" customWidth="1"/>
    <col min="526" max="526" width="14.7109375" style="1" customWidth="1"/>
    <col min="527" max="537" width="0" style="1" hidden="1" customWidth="1"/>
    <col min="538" max="538" width="16.85546875" style="1" customWidth="1"/>
    <col min="539" max="539" width="18.28515625" style="1" customWidth="1"/>
    <col min="540" max="540" width="0" style="1" hidden="1" customWidth="1"/>
    <col min="541" max="541" width="12" style="1" customWidth="1"/>
    <col min="542" max="542" width="22.7109375" style="1" customWidth="1"/>
    <col min="543" max="779" width="9.140625" style="1"/>
    <col min="780" max="780" width="20.7109375" style="1" customWidth="1"/>
    <col min="781" max="781" width="21.85546875" style="1" customWidth="1"/>
    <col min="782" max="782" width="14.7109375" style="1" customWidth="1"/>
    <col min="783" max="793" width="0" style="1" hidden="1" customWidth="1"/>
    <col min="794" max="794" width="16.85546875" style="1" customWidth="1"/>
    <col min="795" max="795" width="18.28515625" style="1" customWidth="1"/>
    <col min="796" max="796" width="0" style="1" hidden="1" customWidth="1"/>
    <col min="797" max="797" width="12" style="1" customWidth="1"/>
    <col min="798" max="798" width="22.7109375" style="1" customWidth="1"/>
    <col min="799" max="1035" width="9.140625" style="1"/>
    <col min="1036" max="1036" width="20.7109375" style="1" customWidth="1"/>
    <col min="1037" max="1037" width="21.85546875" style="1" customWidth="1"/>
    <col min="1038" max="1038" width="14.7109375" style="1" customWidth="1"/>
    <col min="1039" max="1049" width="0" style="1" hidden="1" customWidth="1"/>
    <col min="1050" max="1050" width="16.85546875" style="1" customWidth="1"/>
    <col min="1051" max="1051" width="18.28515625" style="1" customWidth="1"/>
    <col min="1052" max="1052" width="0" style="1" hidden="1" customWidth="1"/>
    <col min="1053" max="1053" width="12" style="1" customWidth="1"/>
    <col min="1054" max="1054" width="22.7109375" style="1" customWidth="1"/>
    <col min="1055" max="1291" width="9.140625" style="1"/>
    <col min="1292" max="1292" width="20.7109375" style="1" customWidth="1"/>
    <col min="1293" max="1293" width="21.85546875" style="1" customWidth="1"/>
    <col min="1294" max="1294" width="14.7109375" style="1" customWidth="1"/>
    <col min="1295" max="1305" width="0" style="1" hidden="1" customWidth="1"/>
    <col min="1306" max="1306" width="16.85546875" style="1" customWidth="1"/>
    <col min="1307" max="1307" width="18.28515625" style="1" customWidth="1"/>
    <col min="1308" max="1308" width="0" style="1" hidden="1" customWidth="1"/>
    <col min="1309" max="1309" width="12" style="1" customWidth="1"/>
    <col min="1310" max="1310" width="22.7109375" style="1" customWidth="1"/>
    <col min="1311" max="1547" width="9.140625" style="1"/>
    <col min="1548" max="1548" width="20.7109375" style="1" customWidth="1"/>
    <col min="1549" max="1549" width="21.85546875" style="1" customWidth="1"/>
    <col min="1550" max="1550" width="14.7109375" style="1" customWidth="1"/>
    <col min="1551" max="1561" width="0" style="1" hidden="1" customWidth="1"/>
    <col min="1562" max="1562" width="16.85546875" style="1" customWidth="1"/>
    <col min="1563" max="1563" width="18.28515625" style="1" customWidth="1"/>
    <col min="1564" max="1564" width="0" style="1" hidden="1" customWidth="1"/>
    <col min="1565" max="1565" width="12" style="1" customWidth="1"/>
    <col min="1566" max="1566" width="22.7109375" style="1" customWidth="1"/>
    <col min="1567" max="1803" width="9.140625" style="1"/>
    <col min="1804" max="1804" width="20.7109375" style="1" customWidth="1"/>
    <col min="1805" max="1805" width="21.85546875" style="1" customWidth="1"/>
    <col min="1806" max="1806" width="14.7109375" style="1" customWidth="1"/>
    <col min="1807" max="1817" width="0" style="1" hidden="1" customWidth="1"/>
    <col min="1818" max="1818" width="16.85546875" style="1" customWidth="1"/>
    <col min="1819" max="1819" width="18.28515625" style="1" customWidth="1"/>
    <col min="1820" max="1820" width="0" style="1" hidden="1" customWidth="1"/>
    <col min="1821" max="1821" width="12" style="1" customWidth="1"/>
    <col min="1822" max="1822" width="22.7109375" style="1" customWidth="1"/>
    <col min="1823" max="2059" width="9.140625" style="1"/>
    <col min="2060" max="2060" width="20.7109375" style="1" customWidth="1"/>
    <col min="2061" max="2061" width="21.85546875" style="1" customWidth="1"/>
    <col min="2062" max="2062" width="14.7109375" style="1" customWidth="1"/>
    <col min="2063" max="2073" width="0" style="1" hidden="1" customWidth="1"/>
    <col min="2074" max="2074" width="16.85546875" style="1" customWidth="1"/>
    <col min="2075" max="2075" width="18.28515625" style="1" customWidth="1"/>
    <col min="2076" max="2076" width="0" style="1" hidden="1" customWidth="1"/>
    <col min="2077" max="2077" width="12" style="1" customWidth="1"/>
    <col min="2078" max="2078" width="22.7109375" style="1" customWidth="1"/>
    <col min="2079" max="2315" width="9.140625" style="1"/>
    <col min="2316" max="2316" width="20.7109375" style="1" customWidth="1"/>
    <col min="2317" max="2317" width="21.85546875" style="1" customWidth="1"/>
    <col min="2318" max="2318" width="14.7109375" style="1" customWidth="1"/>
    <col min="2319" max="2329" width="0" style="1" hidden="1" customWidth="1"/>
    <col min="2330" max="2330" width="16.85546875" style="1" customWidth="1"/>
    <col min="2331" max="2331" width="18.28515625" style="1" customWidth="1"/>
    <col min="2332" max="2332" width="0" style="1" hidden="1" customWidth="1"/>
    <col min="2333" max="2333" width="12" style="1" customWidth="1"/>
    <col min="2334" max="2334" width="22.7109375" style="1" customWidth="1"/>
    <col min="2335" max="2571" width="9.140625" style="1"/>
    <col min="2572" max="2572" width="20.7109375" style="1" customWidth="1"/>
    <col min="2573" max="2573" width="21.85546875" style="1" customWidth="1"/>
    <col min="2574" max="2574" width="14.7109375" style="1" customWidth="1"/>
    <col min="2575" max="2585" width="0" style="1" hidden="1" customWidth="1"/>
    <col min="2586" max="2586" width="16.85546875" style="1" customWidth="1"/>
    <col min="2587" max="2587" width="18.28515625" style="1" customWidth="1"/>
    <col min="2588" max="2588" width="0" style="1" hidden="1" customWidth="1"/>
    <col min="2589" max="2589" width="12" style="1" customWidth="1"/>
    <col min="2590" max="2590" width="22.7109375" style="1" customWidth="1"/>
    <col min="2591" max="2827" width="9.140625" style="1"/>
    <col min="2828" max="2828" width="20.7109375" style="1" customWidth="1"/>
    <col min="2829" max="2829" width="21.85546875" style="1" customWidth="1"/>
    <col min="2830" max="2830" width="14.7109375" style="1" customWidth="1"/>
    <col min="2831" max="2841" width="0" style="1" hidden="1" customWidth="1"/>
    <col min="2842" max="2842" width="16.85546875" style="1" customWidth="1"/>
    <col min="2843" max="2843" width="18.28515625" style="1" customWidth="1"/>
    <col min="2844" max="2844" width="0" style="1" hidden="1" customWidth="1"/>
    <col min="2845" max="2845" width="12" style="1" customWidth="1"/>
    <col min="2846" max="2846" width="22.7109375" style="1" customWidth="1"/>
    <col min="2847" max="3083" width="9.140625" style="1"/>
    <col min="3084" max="3084" width="20.7109375" style="1" customWidth="1"/>
    <col min="3085" max="3085" width="21.85546875" style="1" customWidth="1"/>
    <col min="3086" max="3086" width="14.7109375" style="1" customWidth="1"/>
    <col min="3087" max="3097" width="0" style="1" hidden="1" customWidth="1"/>
    <col min="3098" max="3098" width="16.85546875" style="1" customWidth="1"/>
    <col min="3099" max="3099" width="18.28515625" style="1" customWidth="1"/>
    <col min="3100" max="3100" width="0" style="1" hidden="1" customWidth="1"/>
    <col min="3101" max="3101" width="12" style="1" customWidth="1"/>
    <col min="3102" max="3102" width="22.7109375" style="1" customWidth="1"/>
    <col min="3103" max="3339" width="9.140625" style="1"/>
    <col min="3340" max="3340" width="20.7109375" style="1" customWidth="1"/>
    <col min="3341" max="3341" width="21.85546875" style="1" customWidth="1"/>
    <col min="3342" max="3342" width="14.7109375" style="1" customWidth="1"/>
    <col min="3343" max="3353" width="0" style="1" hidden="1" customWidth="1"/>
    <col min="3354" max="3354" width="16.85546875" style="1" customWidth="1"/>
    <col min="3355" max="3355" width="18.28515625" style="1" customWidth="1"/>
    <col min="3356" max="3356" width="0" style="1" hidden="1" customWidth="1"/>
    <col min="3357" max="3357" width="12" style="1" customWidth="1"/>
    <col min="3358" max="3358" width="22.7109375" style="1" customWidth="1"/>
    <col min="3359" max="3595" width="9.140625" style="1"/>
    <col min="3596" max="3596" width="20.7109375" style="1" customWidth="1"/>
    <col min="3597" max="3597" width="21.85546875" style="1" customWidth="1"/>
    <col min="3598" max="3598" width="14.7109375" style="1" customWidth="1"/>
    <col min="3599" max="3609" width="0" style="1" hidden="1" customWidth="1"/>
    <col min="3610" max="3610" width="16.85546875" style="1" customWidth="1"/>
    <col min="3611" max="3611" width="18.28515625" style="1" customWidth="1"/>
    <col min="3612" max="3612" width="0" style="1" hidden="1" customWidth="1"/>
    <col min="3613" max="3613" width="12" style="1" customWidth="1"/>
    <col min="3614" max="3614" width="22.7109375" style="1" customWidth="1"/>
    <col min="3615" max="3851" width="9.140625" style="1"/>
    <col min="3852" max="3852" width="20.7109375" style="1" customWidth="1"/>
    <col min="3853" max="3853" width="21.85546875" style="1" customWidth="1"/>
    <col min="3854" max="3854" width="14.7109375" style="1" customWidth="1"/>
    <col min="3855" max="3865" width="0" style="1" hidden="1" customWidth="1"/>
    <col min="3866" max="3866" width="16.85546875" style="1" customWidth="1"/>
    <col min="3867" max="3867" width="18.28515625" style="1" customWidth="1"/>
    <col min="3868" max="3868" width="0" style="1" hidden="1" customWidth="1"/>
    <col min="3869" max="3869" width="12" style="1" customWidth="1"/>
    <col min="3870" max="3870" width="22.7109375" style="1" customWidth="1"/>
    <col min="3871" max="4107" width="9.140625" style="1"/>
    <col min="4108" max="4108" width="20.7109375" style="1" customWidth="1"/>
    <col min="4109" max="4109" width="21.85546875" style="1" customWidth="1"/>
    <col min="4110" max="4110" width="14.7109375" style="1" customWidth="1"/>
    <col min="4111" max="4121" width="0" style="1" hidden="1" customWidth="1"/>
    <col min="4122" max="4122" width="16.85546875" style="1" customWidth="1"/>
    <col min="4123" max="4123" width="18.28515625" style="1" customWidth="1"/>
    <col min="4124" max="4124" width="0" style="1" hidden="1" customWidth="1"/>
    <col min="4125" max="4125" width="12" style="1" customWidth="1"/>
    <col min="4126" max="4126" width="22.7109375" style="1" customWidth="1"/>
    <col min="4127" max="4363" width="9.140625" style="1"/>
    <col min="4364" max="4364" width="20.7109375" style="1" customWidth="1"/>
    <col min="4365" max="4365" width="21.85546875" style="1" customWidth="1"/>
    <col min="4366" max="4366" width="14.7109375" style="1" customWidth="1"/>
    <col min="4367" max="4377" width="0" style="1" hidden="1" customWidth="1"/>
    <col min="4378" max="4378" width="16.85546875" style="1" customWidth="1"/>
    <col min="4379" max="4379" width="18.28515625" style="1" customWidth="1"/>
    <col min="4380" max="4380" width="0" style="1" hidden="1" customWidth="1"/>
    <col min="4381" max="4381" width="12" style="1" customWidth="1"/>
    <col min="4382" max="4382" width="22.7109375" style="1" customWidth="1"/>
    <col min="4383" max="4619" width="9.140625" style="1"/>
    <col min="4620" max="4620" width="20.7109375" style="1" customWidth="1"/>
    <col min="4621" max="4621" width="21.85546875" style="1" customWidth="1"/>
    <col min="4622" max="4622" width="14.7109375" style="1" customWidth="1"/>
    <col min="4623" max="4633" width="0" style="1" hidden="1" customWidth="1"/>
    <col min="4634" max="4634" width="16.85546875" style="1" customWidth="1"/>
    <col min="4635" max="4635" width="18.28515625" style="1" customWidth="1"/>
    <col min="4636" max="4636" width="0" style="1" hidden="1" customWidth="1"/>
    <col min="4637" max="4637" width="12" style="1" customWidth="1"/>
    <col min="4638" max="4638" width="22.7109375" style="1" customWidth="1"/>
    <col min="4639" max="4875" width="9.140625" style="1"/>
    <col min="4876" max="4876" width="20.7109375" style="1" customWidth="1"/>
    <col min="4877" max="4877" width="21.85546875" style="1" customWidth="1"/>
    <col min="4878" max="4878" width="14.7109375" style="1" customWidth="1"/>
    <col min="4879" max="4889" width="0" style="1" hidden="1" customWidth="1"/>
    <col min="4890" max="4890" width="16.85546875" style="1" customWidth="1"/>
    <col min="4891" max="4891" width="18.28515625" style="1" customWidth="1"/>
    <col min="4892" max="4892" width="0" style="1" hidden="1" customWidth="1"/>
    <col min="4893" max="4893" width="12" style="1" customWidth="1"/>
    <col min="4894" max="4894" width="22.7109375" style="1" customWidth="1"/>
    <col min="4895" max="5131" width="9.140625" style="1"/>
    <col min="5132" max="5132" width="20.7109375" style="1" customWidth="1"/>
    <col min="5133" max="5133" width="21.85546875" style="1" customWidth="1"/>
    <col min="5134" max="5134" width="14.7109375" style="1" customWidth="1"/>
    <col min="5135" max="5145" width="0" style="1" hidden="1" customWidth="1"/>
    <col min="5146" max="5146" width="16.85546875" style="1" customWidth="1"/>
    <col min="5147" max="5147" width="18.28515625" style="1" customWidth="1"/>
    <col min="5148" max="5148" width="0" style="1" hidden="1" customWidth="1"/>
    <col min="5149" max="5149" width="12" style="1" customWidth="1"/>
    <col min="5150" max="5150" width="22.7109375" style="1" customWidth="1"/>
    <col min="5151" max="5387" width="9.140625" style="1"/>
    <col min="5388" max="5388" width="20.7109375" style="1" customWidth="1"/>
    <col min="5389" max="5389" width="21.85546875" style="1" customWidth="1"/>
    <col min="5390" max="5390" width="14.7109375" style="1" customWidth="1"/>
    <col min="5391" max="5401" width="0" style="1" hidden="1" customWidth="1"/>
    <col min="5402" max="5402" width="16.85546875" style="1" customWidth="1"/>
    <col min="5403" max="5403" width="18.28515625" style="1" customWidth="1"/>
    <col min="5404" max="5404" width="0" style="1" hidden="1" customWidth="1"/>
    <col min="5405" max="5405" width="12" style="1" customWidth="1"/>
    <col min="5406" max="5406" width="22.7109375" style="1" customWidth="1"/>
    <col min="5407" max="5643" width="9.140625" style="1"/>
    <col min="5644" max="5644" width="20.7109375" style="1" customWidth="1"/>
    <col min="5645" max="5645" width="21.85546875" style="1" customWidth="1"/>
    <col min="5646" max="5646" width="14.7109375" style="1" customWidth="1"/>
    <col min="5647" max="5657" width="0" style="1" hidden="1" customWidth="1"/>
    <col min="5658" max="5658" width="16.85546875" style="1" customWidth="1"/>
    <col min="5659" max="5659" width="18.28515625" style="1" customWidth="1"/>
    <col min="5660" max="5660" width="0" style="1" hidden="1" customWidth="1"/>
    <col min="5661" max="5661" width="12" style="1" customWidth="1"/>
    <col min="5662" max="5662" width="22.7109375" style="1" customWidth="1"/>
    <col min="5663" max="5899" width="9.140625" style="1"/>
    <col min="5900" max="5900" width="20.7109375" style="1" customWidth="1"/>
    <col min="5901" max="5901" width="21.85546875" style="1" customWidth="1"/>
    <col min="5902" max="5902" width="14.7109375" style="1" customWidth="1"/>
    <col min="5903" max="5913" width="0" style="1" hidden="1" customWidth="1"/>
    <col min="5914" max="5914" width="16.85546875" style="1" customWidth="1"/>
    <col min="5915" max="5915" width="18.28515625" style="1" customWidth="1"/>
    <col min="5916" max="5916" width="0" style="1" hidden="1" customWidth="1"/>
    <col min="5917" max="5917" width="12" style="1" customWidth="1"/>
    <col min="5918" max="5918" width="22.7109375" style="1" customWidth="1"/>
    <col min="5919" max="6155" width="9.140625" style="1"/>
    <col min="6156" max="6156" width="20.7109375" style="1" customWidth="1"/>
    <col min="6157" max="6157" width="21.85546875" style="1" customWidth="1"/>
    <col min="6158" max="6158" width="14.7109375" style="1" customWidth="1"/>
    <col min="6159" max="6169" width="0" style="1" hidden="1" customWidth="1"/>
    <col min="6170" max="6170" width="16.85546875" style="1" customWidth="1"/>
    <col min="6171" max="6171" width="18.28515625" style="1" customWidth="1"/>
    <col min="6172" max="6172" width="0" style="1" hidden="1" customWidth="1"/>
    <col min="6173" max="6173" width="12" style="1" customWidth="1"/>
    <col min="6174" max="6174" width="22.7109375" style="1" customWidth="1"/>
    <col min="6175" max="6411" width="9.140625" style="1"/>
    <col min="6412" max="6412" width="20.7109375" style="1" customWidth="1"/>
    <col min="6413" max="6413" width="21.85546875" style="1" customWidth="1"/>
    <col min="6414" max="6414" width="14.7109375" style="1" customWidth="1"/>
    <col min="6415" max="6425" width="0" style="1" hidden="1" customWidth="1"/>
    <col min="6426" max="6426" width="16.85546875" style="1" customWidth="1"/>
    <col min="6427" max="6427" width="18.28515625" style="1" customWidth="1"/>
    <col min="6428" max="6428" width="0" style="1" hidden="1" customWidth="1"/>
    <col min="6429" max="6429" width="12" style="1" customWidth="1"/>
    <col min="6430" max="6430" width="22.7109375" style="1" customWidth="1"/>
    <col min="6431" max="6667" width="9.140625" style="1"/>
    <col min="6668" max="6668" width="20.7109375" style="1" customWidth="1"/>
    <col min="6669" max="6669" width="21.85546875" style="1" customWidth="1"/>
    <col min="6670" max="6670" width="14.7109375" style="1" customWidth="1"/>
    <col min="6671" max="6681" width="0" style="1" hidden="1" customWidth="1"/>
    <col min="6682" max="6682" width="16.85546875" style="1" customWidth="1"/>
    <col min="6683" max="6683" width="18.28515625" style="1" customWidth="1"/>
    <col min="6684" max="6684" width="0" style="1" hidden="1" customWidth="1"/>
    <col min="6685" max="6685" width="12" style="1" customWidth="1"/>
    <col min="6686" max="6686" width="22.7109375" style="1" customWidth="1"/>
    <col min="6687" max="6923" width="9.140625" style="1"/>
    <col min="6924" max="6924" width="20.7109375" style="1" customWidth="1"/>
    <col min="6925" max="6925" width="21.85546875" style="1" customWidth="1"/>
    <col min="6926" max="6926" width="14.7109375" style="1" customWidth="1"/>
    <col min="6927" max="6937" width="0" style="1" hidden="1" customWidth="1"/>
    <col min="6938" max="6938" width="16.85546875" style="1" customWidth="1"/>
    <col min="6939" max="6939" width="18.28515625" style="1" customWidth="1"/>
    <col min="6940" max="6940" width="0" style="1" hidden="1" customWidth="1"/>
    <col min="6941" max="6941" width="12" style="1" customWidth="1"/>
    <col min="6942" max="6942" width="22.7109375" style="1" customWidth="1"/>
    <col min="6943" max="7179" width="9.140625" style="1"/>
    <col min="7180" max="7180" width="20.7109375" style="1" customWidth="1"/>
    <col min="7181" max="7181" width="21.85546875" style="1" customWidth="1"/>
    <col min="7182" max="7182" width="14.7109375" style="1" customWidth="1"/>
    <col min="7183" max="7193" width="0" style="1" hidden="1" customWidth="1"/>
    <col min="7194" max="7194" width="16.85546875" style="1" customWidth="1"/>
    <col min="7195" max="7195" width="18.28515625" style="1" customWidth="1"/>
    <col min="7196" max="7196" width="0" style="1" hidden="1" customWidth="1"/>
    <col min="7197" max="7197" width="12" style="1" customWidth="1"/>
    <col min="7198" max="7198" width="22.7109375" style="1" customWidth="1"/>
    <col min="7199" max="7435" width="9.140625" style="1"/>
    <col min="7436" max="7436" width="20.7109375" style="1" customWidth="1"/>
    <col min="7437" max="7437" width="21.85546875" style="1" customWidth="1"/>
    <col min="7438" max="7438" width="14.7109375" style="1" customWidth="1"/>
    <col min="7439" max="7449" width="0" style="1" hidden="1" customWidth="1"/>
    <col min="7450" max="7450" width="16.85546875" style="1" customWidth="1"/>
    <col min="7451" max="7451" width="18.28515625" style="1" customWidth="1"/>
    <col min="7452" max="7452" width="0" style="1" hidden="1" customWidth="1"/>
    <col min="7453" max="7453" width="12" style="1" customWidth="1"/>
    <col min="7454" max="7454" width="22.7109375" style="1" customWidth="1"/>
    <col min="7455" max="7691" width="9.140625" style="1"/>
    <col min="7692" max="7692" width="20.7109375" style="1" customWidth="1"/>
    <col min="7693" max="7693" width="21.85546875" style="1" customWidth="1"/>
    <col min="7694" max="7694" width="14.7109375" style="1" customWidth="1"/>
    <col min="7695" max="7705" width="0" style="1" hidden="1" customWidth="1"/>
    <col min="7706" max="7706" width="16.85546875" style="1" customWidth="1"/>
    <col min="7707" max="7707" width="18.28515625" style="1" customWidth="1"/>
    <col min="7708" max="7708" width="0" style="1" hidden="1" customWidth="1"/>
    <col min="7709" max="7709" width="12" style="1" customWidth="1"/>
    <col min="7710" max="7710" width="22.7109375" style="1" customWidth="1"/>
    <col min="7711" max="7947" width="9.140625" style="1"/>
    <col min="7948" max="7948" width="20.7109375" style="1" customWidth="1"/>
    <col min="7949" max="7949" width="21.85546875" style="1" customWidth="1"/>
    <col min="7950" max="7950" width="14.7109375" style="1" customWidth="1"/>
    <col min="7951" max="7961" width="0" style="1" hidden="1" customWidth="1"/>
    <col min="7962" max="7962" width="16.85546875" style="1" customWidth="1"/>
    <col min="7963" max="7963" width="18.28515625" style="1" customWidth="1"/>
    <col min="7964" max="7964" width="0" style="1" hidden="1" customWidth="1"/>
    <col min="7965" max="7965" width="12" style="1" customWidth="1"/>
    <col min="7966" max="7966" width="22.7109375" style="1" customWidth="1"/>
    <col min="7967" max="8203" width="9.140625" style="1"/>
    <col min="8204" max="8204" width="20.7109375" style="1" customWidth="1"/>
    <col min="8205" max="8205" width="21.85546875" style="1" customWidth="1"/>
    <col min="8206" max="8206" width="14.7109375" style="1" customWidth="1"/>
    <col min="8207" max="8217" width="0" style="1" hidden="1" customWidth="1"/>
    <col min="8218" max="8218" width="16.85546875" style="1" customWidth="1"/>
    <col min="8219" max="8219" width="18.28515625" style="1" customWidth="1"/>
    <col min="8220" max="8220" width="0" style="1" hidden="1" customWidth="1"/>
    <col min="8221" max="8221" width="12" style="1" customWidth="1"/>
    <col min="8222" max="8222" width="22.7109375" style="1" customWidth="1"/>
    <col min="8223" max="8459" width="9.140625" style="1"/>
    <col min="8460" max="8460" width="20.7109375" style="1" customWidth="1"/>
    <col min="8461" max="8461" width="21.85546875" style="1" customWidth="1"/>
    <col min="8462" max="8462" width="14.7109375" style="1" customWidth="1"/>
    <col min="8463" max="8473" width="0" style="1" hidden="1" customWidth="1"/>
    <col min="8474" max="8474" width="16.85546875" style="1" customWidth="1"/>
    <col min="8475" max="8475" width="18.28515625" style="1" customWidth="1"/>
    <col min="8476" max="8476" width="0" style="1" hidden="1" customWidth="1"/>
    <col min="8477" max="8477" width="12" style="1" customWidth="1"/>
    <col min="8478" max="8478" width="22.7109375" style="1" customWidth="1"/>
    <col min="8479" max="8715" width="9.140625" style="1"/>
    <col min="8716" max="8716" width="20.7109375" style="1" customWidth="1"/>
    <col min="8717" max="8717" width="21.85546875" style="1" customWidth="1"/>
    <col min="8718" max="8718" width="14.7109375" style="1" customWidth="1"/>
    <col min="8719" max="8729" width="0" style="1" hidden="1" customWidth="1"/>
    <col min="8730" max="8730" width="16.85546875" style="1" customWidth="1"/>
    <col min="8731" max="8731" width="18.28515625" style="1" customWidth="1"/>
    <col min="8732" max="8732" width="0" style="1" hidden="1" customWidth="1"/>
    <col min="8733" max="8733" width="12" style="1" customWidth="1"/>
    <col min="8734" max="8734" width="22.7109375" style="1" customWidth="1"/>
    <col min="8735" max="8971" width="9.140625" style="1"/>
    <col min="8972" max="8972" width="20.7109375" style="1" customWidth="1"/>
    <col min="8973" max="8973" width="21.85546875" style="1" customWidth="1"/>
    <col min="8974" max="8974" width="14.7109375" style="1" customWidth="1"/>
    <col min="8975" max="8985" width="0" style="1" hidden="1" customWidth="1"/>
    <col min="8986" max="8986" width="16.85546875" style="1" customWidth="1"/>
    <col min="8987" max="8987" width="18.28515625" style="1" customWidth="1"/>
    <col min="8988" max="8988" width="0" style="1" hidden="1" customWidth="1"/>
    <col min="8989" max="8989" width="12" style="1" customWidth="1"/>
    <col min="8990" max="8990" width="22.7109375" style="1" customWidth="1"/>
    <col min="8991" max="9227" width="9.140625" style="1"/>
    <col min="9228" max="9228" width="20.7109375" style="1" customWidth="1"/>
    <col min="9229" max="9229" width="21.85546875" style="1" customWidth="1"/>
    <col min="9230" max="9230" width="14.7109375" style="1" customWidth="1"/>
    <col min="9231" max="9241" width="0" style="1" hidden="1" customWidth="1"/>
    <col min="9242" max="9242" width="16.85546875" style="1" customWidth="1"/>
    <col min="9243" max="9243" width="18.28515625" style="1" customWidth="1"/>
    <col min="9244" max="9244" width="0" style="1" hidden="1" customWidth="1"/>
    <col min="9245" max="9245" width="12" style="1" customWidth="1"/>
    <col min="9246" max="9246" width="22.7109375" style="1" customWidth="1"/>
    <col min="9247" max="9483" width="9.140625" style="1"/>
    <col min="9484" max="9484" width="20.7109375" style="1" customWidth="1"/>
    <col min="9485" max="9485" width="21.85546875" style="1" customWidth="1"/>
    <col min="9486" max="9486" width="14.7109375" style="1" customWidth="1"/>
    <col min="9487" max="9497" width="0" style="1" hidden="1" customWidth="1"/>
    <col min="9498" max="9498" width="16.85546875" style="1" customWidth="1"/>
    <col min="9499" max="9499" width="18.28515625" style="1" customWidth="1"/>
    <col min="9500" max="9500" width="0" style="1" hidden="1" customWidth="1"/>
    <col min="9501" max="9501" width="12" style="1" customWidth="1"/>
    <col min="9502" max="9502" width="22.7109375" style="1" customWidth="1"/>
    <col min="9503" max="9739" width="9.140625" style="1"/>
    <col min="9740" max="9740" width="20.7109375" style="1" customWidth="1"/>
    <col min="9741" max="9741" width="21.85546875" style="1" customWidth="1"/>
    <col min="9742" max="9742" width="14.7109375" style="1" customWidth="1"/>
    <col min="9743" max="9753" width="0" style="1" hidden="1" customWidth="1"/>
    <col min="9754" max="9754" width="16.85546875" style="1" customWidth="1"/>
    <col min="9755" max="9755" width="18.28515625" style="1" customWidth="1"/>
    <col min="9756" max="9756" width="0" style="1" hidden="1" customWidth="1"/>
    <col min="9757" max="9757" width="12" style="1" customWidth="1"/>
    <col min="9758" max="9758" width="22.7109375" style="1" customWidth="1"/>
    <col min="9759" max="9995" width="9.140625" style="1"/>
    <col min="9996" max="9996" width="20.7109375" style="1" customWidth="1"/>
    <col min="9997" max="9997" width="21.85546875" style="1" customWidth="1"/>
    <col min="9998" max="9998" width="14.7109375" style="1" customWidth="1"/>
    <col min="9999" max="10009" width="0" style="1" hidden="1" customWidth="1"/>
    <col min="10010" max="10010" width="16.85546875" style="1" customWidth="1"/>
    <col min="10011" max="10011" width="18.28515625" style="1" customWidth="1"/>
    <col min="10012" max="10012" width="0" style="1" hidden="1" customWidth="1"/>
    <col min="10013" max="10013" width="12" style="1" customWidth="1"/>
    <col min="10014" max="10014" width="22.7109375" style="1" customWidth="1"/>
    <col min="10015" max="10251" width="9.140625" style="1"/>
    <col min="10252" max="10252" width="20.7109375" style="1" customWidth="1"/>
    <col min="10253" max="10253" width="21.85546875" style="1" customWidth="1"/>
    <col min="10254" max="10254" width="14.7109375" style="1" customWidth="1"/>
    <col min="10255" max="10265" width="0" style="1" hidden="1" customWidth="1"/>
    <col min="10266" max="10266" width="16.85546875" style="1" customWidth="1"/>
    <col min="10267" max="10267" width="18.28515625" style="1" customWidth="1"/>
    <col min="10268" max="10268" width="0" style="1" hidden="1" customWidth="1"/>
    <col min="10269" max="10269" width="12" style="1" customWidth="1"/>
    <col min="10270" max="10270" width="22.7109375" style="1" customWidth="1"/>
    <col min="10271" max="10507" width="9.140625" style="1"/>
    <col min="10508" max="10508" width="20.7109375" style="1" customWidth="1"/>
    <col min="10509" max="10509" width="21.85546875" style="1" customWidth="1"/>
    <col min="10510" max="10510" width="14.7109375" style="1" customWidth="1"/>
    <col min="10511" max="10521" width="0" style="1" hidden="1" customWidth="1"/>
    <col min="10522" max="10522" width="16.85546875" style="1" customWidth="1"/>
    <col min="10523" max="10523" width="18.28515625" style="1" customWidth="1"/>
    <col min="10524" max="10524" width="0" style="1" hidden="1" customWidth="1"/>
    <col min="10525" max="10525" width="12" style="1" customWidth="1"/>
    <col min="10526" max="10526" width="22.7109375" style="1" customWidth="1"/>
    <col min="10527" max="10763" width="9.140625" style="1"/>
    <col min="10764" max="10764" width="20.7109375" style="1" customWidth="1"/>
    <col min="10765" max="10765" width="21.85546875" style="1" customWidth="1"/>
    <col min="10766" max="10766" width="14.7109375" style="1" customWidth="1"/>
    <col min="10767" max="10777" width="0" style="1" hidden="1" customWidth="1"/>
    <col min="10778" max="10778" width="16.85546875" style="1" customWidth="1"/>
    <col min="10779" max="10779" width="18.28515625" style="1" customWidth="1"/>
    <col min="10780" max="10780" width="0" style="1" hidden="1" customWidth="1"/>
    <col min="10781" max="10781" width="12" style="1" customWidth="1"/>
    <col min="10782" max="10782" width="22.7109375" style="1" customWidth="1"/>
    <col min="10783" max="11019" width="9.140625" style="1"/>
    <col min="11020" max="11020" width="20.7109375" style="1" customWidth="1"/>
    <col min="11021" max="11021" width="21.85546875" style="1" customWidth="1"/>
    <col min="11022" max="11022" width="14.7109375" style="1" customWidth="1"/>
    <col min="11023" max="11033" width="0" style="1" hidden="1" customWidth="1"/>
    <col min="11034" max="11034" width="16.85546875" style="1" customWidth="1"/>
    <col min="11035" max="11035" width="18.28515625" style="1" customWidth="1"/>
    <col min="11036" max="11036" width="0" style="1" hidden="1" customWidth="1"/>
    <col min="11037" max="11037" width="12" style="1" customWidth="1"/>
    <col min="11038" max="11038" width="22.7109375" style="1" customWidth="1"/>
    <col min="11039" max="11275" width="9.140625" style="1"/>
    <col min="11276" max="11276" width="20.7109375" style="1" customWidth="1"/>
    <col min="11277" max="11277" width="21.85546875" style="1" customWidth="1"/>
    <col min="11278" max="11278" width="14.7109375" style="1" customWidth="1"/>
    <col min="11279" max="11289" width="0" style="1" hidden="1" customWidth="1"/>
    <col min="11290" max="11290" width="16.85546875" style="1" customWidth="1"/>
    <col min="11291" max="11291" width="18.28515625" style="1" customWidth="1"/>
    <col min="11292" max="11292" width="0" style="1" hidden="1" customWidth="1"/>
    <col min="11293" max="11293" width="12" style="1" customWidth="1"/>
    <col min="11294" max="11294" width="22.7109375" style="1" customWidth="1"/>
    <col min="11295" max="11531" width="9.140625" style="1"/>
    <col min="11532" max="11532" width="20.7109375" style="1" customWidth="1"/>
    <col min="11533" max="11533" width="21.85546875" style="1" customWidth="1"/>
    <col min="11534" max="11534" width="14.7109375" style="1" customWidth="1"/>
    <col min="11535" max="11545" width="0" style="1" hidden="1" customWidth="1"/>
    <col min="11546" max="11546" width="16.85546875" style="1" customWidth="1"/>
    <col min="11547" max="11547" width="18.28515625" style="1" customWidth="1"/>
    <col min="11548" max="11548" width="0" style="1" hidden="1" customWidth="1"/>
    <col min="11549" max="11549" width="12" style="1" customWidth="1"/>
    <col min="11550" max="11550" width="22.7109375" style="1" customWidth="1"/>
    <col min="11551" max="11787" width="9.140625" style="1"/>
    <col min="11788" max="11788" width="20.7109375" style="1" customWidth="1"/>
    <col min="11789" max="11789" width="21.85546875" style="1" customWidth="1"/>
    <col min="11790" max="11790" width="14.7109375" style="1" customWidth="1"/>
    <col min="11791" max="11801" width="0" style="1" hidden="1" customWidth="1"/>
    <col min="11802" max="11802" width="16.85546875" style="1" customWidth="1"/>
    <col min="11803" max="11803" width="18.28515625" style="1" customWidth="1"/>
    <col min="11804" max="11804" width="0" style="1" hidden="1" customWidth="1"/>
    <col min="11805" max="11805" width="12" style="1" customWidth="1"/>
    <col min="11806" max="11806" width="22.7109375" style="1" customWidth="1"/>
    <col min="11807" max="12043" width="9.140625" style="1"/>
    <col min="12044" max="12044" width="20.7109375" style="1" customWidth="1"/>
    <col min="12045" max="12045" width="21.85546875" style="1" customWidth="1"/>
    <col min="12046" max="12046" width="14.7109375" style="1" customWidth="1"/>
    <col min="12047" max="12057" width="0" style="1" hidden="1" customWidth="1"/>
    <col min="12058" max="12058" width="16.85546875" style="1" customWidth="1"/>
    <col min="12059" max="12059" width="18.28515625" style="1" customWidth="1"/>
    <col min="12060" max="12060" width="0" style="1" hidden="1" customWidth="1"/>
    <col min="12061" max="12061" width="12" style="1" customWidth="1"/>
    <col min="12062" max="12062" width="22.7109375" style="1" customWidth="1"/>
    <col min="12063" max="12299" width="9.140625" style="1"/>
    <col min="12300" max="12300" width="20.7109375" style="1" customWidth="1"/>
    <col min="12301" max="12301" width="21.85546875" style="1" customWidth="1"/>
    <col min="12302" max="12302" width="14.7109375" style="1" customWidth="1"/>
    <col min="12303" max="12313" width="0" style="1" hidden="1" customWidth="1"/>
    <col min="12314" max="12314" width="16.85546875" style="1" customWidth="1"/>
    <col min="12315" max="12315" width="18.28515625" style="1" customWidth="1"/>
    <col min="12316" max="12316" width="0" style="1" hidden="1" customWidth="1"/>
    <col min="12317" max="12317" width="12" style="1" customWidth="1"/>
    <col min="12318" max="12318" width="22.7109375" style="1" customWidth="1"/>
    <col min="12319" max="12555" width="9.140625" style="1"/>
    <col min="12556" max="12556" width="20.7109375" style="1" customWidth="1"/>
    <col min="12557" max="12557" width="21.85546875" style="1" customWidth="1"/>
    <col min="12558" max="12558" width="14.7109375" style="1" customWidth="1"/>
    <col min="12559" max="12569" width="0" style="1" hidden="1" customWidth="1"/>
    <col min="12570" max="12570" width="16.85546875" style="1" customWidth="1"/>
    <col min="12571" max="12571" width="18.28515625" style="1" customWidth="1"/>
    <col min="12572" max="12572" width="0" style="1" hidden="1" customWidth="1"/>
    <col min="12573" max="12573" width="12" style="1" customWidth="1"/>
    <col min="12574" max="12574" width="22.7109375" style="1" customWidth="1"/>
    <col min="12575" max="12811" width="9.140625" style="1"/>
    <col min="12812" max="12812" width="20.7109375" style="1" customWidth="1"/>
    <col min="12813" max="12813" width="21.85546875" style="1" customWidth="1"/>
    <col min="12814" max="12814" width="14.7109375" style="1" customWidth="1"/>
    <col min="12815" max="12825" width="0" style="1" hidden="1" customWidth="1"/>
    <col min="12826" max="12826" width="16.85546875" style="1" customWidth="1"/>
    <col min="12827" max="12827" width="18.28515625" style="1" customWidth="1"/>
    <col min="12828" max="12828" width="0" style="1" hidden="1" customWidth="1"/>
    <col min="12829" max="12829" width="12" style="1" customWidth="1"/>
    <col min="12830" max="12830" width="22.7109375" style="1" customWidth="1"/>
    <col min="12831" max="13067" width="9.140625" style="1"/>
    <col min="13068" max="13068" width="20.7109375" style="1" customWidth="1"/>
    <col min="13069" max="13069" width="21.85546875" style="1" customWidth="1"/>
    <col min="13070" max="13070" width="14.7109375" style="1" customWidth="1"/>
    <col min="13071" max="13081" width="0" style="1" hidden="1" customWidth="1"/>
    <col min="13082" max="13082" width="16.85546875" style="1" customWidth="1"/>
    <col min="13083" max="13083" width="18.28515625" style="1" customWidth="1"/>
    <col min="13084" max="13084" width="0" style="1" hidden="1" customWidth="1"/>
    <col min="13085" max="13085" width="12" style="1" customWidth="1"/>
    <col min="13086" max="13086" width="22.7109375" style="1" customWidth="1"/>
    <col min="13087" max="13323" width="9.140625" style="1"/>
    <col min="13324" max="13324" width="20.7109375" style="1" customWidth="1"/>
    <col min="13325" max="13325" width="21.85546875" style="1" customWidth="1"/>
    <col min="13326" max="13326" width="14.7109375" style="1" customWidth="1"/>
    <col min="13327" max="13337" width="0" style="1" hidden="1" customWidth="1"/>
    <col min="13338" max="13338" width="16.85546875" style="1" customWidth="1"/>
    <col min="13339" max="13339" width="18.28515625" style="1" customWidth="1"/>
    <col min="13340" max="13340" width="0" style="1" hidden="1" customWidth="1"/>
    <col min="13341" max="13341" width="12" style="1" customWidth="1"/>
    <col min="13342" max="13342" width="22.7109375" style="1" customWidth="1"/>
    <col min="13343" max="13579" width="9.140625" style="1"/>
    <col min="13580" max="13580" width="20.7109375" style="1" customWidth="1"/>
    <col min="13581" max="13581" width="21.85546875" style="1" customWidth="1"/>
    <col min="13582" max="13582" width="14.7109375" style="1" customWidth="1"/>
    <col min="13583" max="13593" width="0" style="1" hidden="1" customWidth="1"/>
    <col min="13594" max="13594" width="16.85546875" style="1" customWidth="1"/>
    <col min="13595" max="13595" width="18.28515625" style="1" customWidth="1"/>
    <col min="13596" max="13596" width="0" style="1" hidden="1" customWidth="1"/>
    <col min="13597" max="13597" width="12" style="1" customWidth="1"/>
    <col min="13598" max="13598" width="22.7109375" style="1" customWidth="1"/>
    <col min="13599" max="13835" width="9.140625" style="1"/>
    <col min="13836" max="13836" width="20.7109375" style="1" customWidth="1"/>
    <col min="13837" max="13837" width="21.85546875" style="1" customWidth="1"/>
    <col min="13838" max="13838" width="14.7109375" style="1" customWidth="1"/>
    <col min="13839" max="13849" width="0" style="1" hidden="1" customWidth="1"/>
    <col min="13850" max="13850" width="16.85546875" style="1" customWidth="1"/>
    <col min="13851" max="13851" width="18.28515625" style="1" customWidth="1"/>
    <col min="13852" max="13852" width="0" style="1" hidden="1" customWidth="1"/>
    <col min="13853" max="13853" width="12" style="1" customWidth="1"/>
    <col min="13854" max="13854" width="22.7109375" style="1" customWidth="1"/>
    <col min="13855" max="14091" width="9.140625" style="1"/>
    <col min="14092" max="14092" width="20.7109375" style="1" customWidth="1"/>
    <col min="14093" max="14093" width="21.85546875" style="1" customWidth="1"/>
    <col min="14094" max="14094" width="14.7109375" style="1" customWidth="1"/>
    <col min="14095" max="14105" width="0" style="1" hidden="1" customWidth="1"/>
    <col min="14106" max="14106" width="16.85546875" style="1" customWidth="1"/>
    <col min="14107" max="14107" width="18.28515625" style="1" customWidth="1"/>
    <col min="14108" max="14108" width="0" style="1" hidden="1" customWidth="1"/>
    <col min="14109" max="14109" width="12" style="1" customWidth="1"/>
    <col min="14110" max="14110" width="22.7109375" style="1" customWidth="1"/>
    <col min="14111" max="14347" width="9.140625" style="1"/>
    <col min="14348" max="14348" width="20.7109375" style="1" customWidth="1"/>
    <col min="14349" max="14349" width="21.85546875" style="1" customWidth="1"/>
    <col min="14350" max="14350" width="14.7109375" style="1" customWidth="1"/>
    <col min="14351" max="14361" width="0" style="1" hidden="1" customWidth="1"/>
    <col min="14362" max="14362" width="16.85546875" style="1" customWidth="1"/>
    <col min="14363" max="14363" width="18.28515625" style="1" customWidth="1"/>
    <col min="14364" max="14364" width="0" style="1" hidden="1" customWidth="1"/>
    <col min="14365" max="14365" width="12" style="1" customWidth="1"/>
    <col min="14366" max="14366" width="22.7109375" style="1" customWidth="1"/>
    <col min="14367" max="14603" width="9.140625" style="1"/>
    <col min="14604" max="14604" width="20.7109375" style="1" customWidth="1"/>
    <col min="14605" max="14605" width="21.85546875" style="1" customWidth="1"/>
    <col min="14606" max="14606" width="14.7109375" style="1" customWidth="1"/>
    <col min="14607" max="14617" width="0" style="1" hidden="1" customWidth="1"/>
    <col min="14618" max="14618" width="16.85546875" style="1" customWidth="1"/>
    <col min="14619" max="14619" width="18.28515625" style="1" customWidth="1"/>
    <col min="14620" max="14620" width="0" style="1" hidden="1" customWidth="1"/>
    <col min="14621" max="14621" width="12" style="1" customWidth="1"/>
    <col min="14622" max="14622" width="22.7109375" style="1" customWidth="1"/>
    <col min="14623" max="14859" width="9.140625" style="1"/>
    <col min="14860" max="14860" width="20.7109375" style="1" customWidth="1"/>
    <col min="14861" max="14861" width="21.85546875" style="1" customWidth="1"/>
    <col min="14862" max="14862" width="14.7109375" style="1" customWidth="1"/>
    <col min="14863" max="14873" width="0" style="1" hidden="1" customWidth="1"/>
    <col min="14874" max="14874" width="16.85546875" style="1" customWidth="1"/>
    <col min="14875" max="14875" width="18.28515625" style="1" customWidth="1"/>
    <col min="14876" max="14876" width="0" style="1" hidden="1" customWidth="1"/>
    <col min="14877" max="14877" width="12" style="1" customWidth="1"/>
    <col min="14878" max="14878" width="22.7109375" style="1" customWidth="1"/>
    <col min="14879" max="15115" width="9.140625" style="1"/>
    <col min="15116" max="15116" width="20.7109375" style="1" customWidth="1"/>
    <col min="15117" max="15117" width="21.85546875" style="1" customWidth="1"/>
    <col min="15118" max="15118" width="14.7109375" style="1" customWidth="1"/>
    <col min="15119" max="15129" width="0" style="1" hidden="1" customWidth="1"/>
    <col min="15130" max="15130" width="16.85546875" style="1" customWidth="1"/>
    <col min="15131" max="15131" width="18.28515625" style="1" customWidth="1"/>
    <col min="15132" max="15132" width="0" style="1" hidden="1" customWidth="1"/>
    <col min="15133" max="15133" width="12" style="1" customWidth="1"/>
    <col min="15134" max="15134" width="22.7109375" style="1" customWidth="1"/>
    <col min="15135" max="15371" width="9.140625" style="1"/>
    <col min="15372" max="15372" width="20.7109375" style="1" customWidth="1"/>
    <col min="15373" max="15373" width="21.85546875" style="1" customWidth="1"/>
    <col min="15374" max="15374" width="14.7109375" style="1" customWidth="1"/>
    <col min="15375" max="15385" width="0" style="1" hidden="1" customWidth="1"/>
    <col min="15386" max="15386" width="16.85546875" style="1" customWidth="1"/>
    <col min="15387" max="15387" width="18.28515625" style="1" customWidth="1"/>
    <col min="15388" max="15388" width="0" style="1" hidden="1" customWidth="1"/>
    <col min="15389" max="15389" width="12" style="1" customWidth="1"/>
    <col min="15390" max="15390" width="22.7109375" style="1" customWidth="1"/>
    <col min="15391" max="15627" width="9.140625" style="1"/>
    <col min="15628" max="15628" width="20.7109375" style="1" customWidth="1"/>
    <col min="15629" max="15629" width="21.85546875" style="1" customWidth="1"/>
    <col min="15630" max="15630" width="14.7109375" style="1" customWidth="1"/>
    <col min="15631" max="15641" width="0" style="1" hidden="1" customWidth="1"/>
    <col min="15642" max="15642" width="16.85546875" style="1" customWidth="1"/>
    <col min="15643" max="15643" width="18.28515625" style="1" customWidth="1"/>
    <col min="15644" max="15644" width="0" style="1" hidden="1" customWidth="1"/>
    <col min="15645" max="15645" width="12" style="1" customWidth="1"/>
    <col min="15646" max="15646" width="22.7109375" style="1" customWidth="1"/>
    <col min="15647" max="15883" width="9.140625" style="1"/>
    <col min="15884" max="15884" width="20.7109375" style="1" customWidth="1"/>
    <col min="15885" max="15885" width="21.85546875" style="1" customWidth="1"/>
    <col min="15886" max="15886" width="14.7109375" style="1" customWidth="1"/>
    <col min="15887" max="15897" width="0" style="1" hidden="1" customWidth="1"/>
    <col min="15898" max="15898" width="16.85546875" style="1" customWidth="1"/>
    <col min="15899" max="15899" width="18.28515625" style="1" customWidth="1"/>
    <col min="15900" max="15900" width="0" style="1" hidden="1" customWidth="1"/>
    <col min="15901" max="15901" width="12" style="1" customWidth="1"/>
    <col min="15902" max="15902" width="22.7109375" style="1" customWidth="1"/>
    <col min="15903" max="16139" width="9.140625" style="1"/>
    <col min="16140" max="16140" width="20.7109375" style="1" customWidth="1"/>
    <col min="16141" max="16141" width="21.85546875" style="1" customWidth="1"/>
    <col min="16142" max="16142" width="14.7109375" style="1" customWidth="1"/>
    <col min="16143" max="16153" width="0" style="1" hidden="1" customWidth="1"/>
    <col min="16154" max="16154" width="16.85546875" style="1" customWidth="1"/>
    <col min="16155" max="16155" width="18.28515625" style="1" customWidth="1"/>
    <col min="16156" max="16156" width="0" style="1" hidden="1" customWidth="1"/>
    <col min="16157" max="16157" width="12" style="1" customWidth="1"/>
    <col min="16158" max="16158" width="22.7109375" style="1" customWidth="1"/>
    <col min="16159" max="16384" width="9.140625" style="1"/>
  </cols>
  <sheetData>
    <row r="1" spans="1:31" ht="24.75" customHeight="1">
      <c r="A1" s="109" t="s">
        <v>127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10"/>
      <c r="M1" s="110"/>
      <c r="N1" s="110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</row>
    <row r="2" spans="1:31">
      <c r="T2" s="5"/>
    </row>
    <row r="3" spans="1:31" ht="131.25" customHeight="1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2" t="s">
        <v>10</v>
      </c>
      <c r="L3" s="11" t="s">
        <v>11</v>
      </c>
      <c r="M3" s="11" t="s">
        <v>12</v>
      </c>
      <c r="N3" s="13" t="s">
        <v>13</v>
      </c>
      <c r="O3" s="14" t="s">
        <v>14</v>
      </c>
      <c r="P3" s="14" t="s">
        <v>15</v>
      </c>
      <c r="Q3" s="15" t="s">
        <v>13</v>
      </c>
      <c r="R3" s="15" t="s">
        <v>13</v>
      </c>
      <c r="S3" s="16" t="s">
        <v>16</v>
      </c>
      <c r="T3" s="16" t="s">
        <v>17</v>
      </c>
      <c r="U3" s="15" t="s">
        <v>13</v>
      </c>
      <c r="V3" s="16" t="s">
        <v>18</v>
      </c>
      <c r="W3" s="81" t="s">
        <v>57</v>
      </c>
      <c r="X3" s="15" t="s">
        <v>13</v>
      </c>
      <c r="Y3" s="16" t="s">
        <v>58</v>
      </c>
      <c r="Z3" s="16" t="s">
        <v>109</v>
      </c>
      <c r="AA3" s="15" t="s">
        <v>13</v>
      </c>
      <c r="AB3" s="104" t="s">
        <v>110</v>
      </c>
      <c r="AC3" s="15" t="s">
        <v>13</v>
      </c>
      <c r="AD3" s="17" t="s">
        <v>19</v>
      </c>
    </row>
    <row r="4" spans="1:31" s="3" customFormat="1" ht="64.5" customHeight="1">
      <c r="A4" s="18" t="s">
        <v>20</v>
      </c>
      <c r="B4" s="19" t="s">
        <v>21</v>
      </c>
      <c r="C4" s="20" t="s">
        <v>22</v>
      </c>
      <c r="D4" s="21">
        <v>15.27</v>
      </c>
      <c r="E4" s="21" t="e">
        <f>#REF!*1.18</f>
        <v>#REF!</v>
      </c>
      <c r="F4" s="21">
        <v>15.27</v>
      </c>
      <c r="G4" s="21">
        <v>17.100000000000001</v>
      </c>
      <c r="H4" s="22">
        <f>G4/D4</f>
        <v>1.1198428290766209</v>
      </c>
      <c r="I4" s="21">
        <f>(F4+G4)/2</f>
        <v>16.185000000000002</v>
      </c>
      <c r="J4" s="23" t="e">
        <f t="shared" ref="J4:J16" si="0">I4/E4</f>
        <v>#REF!</v>
      </c>
      <c r="K4" s="12"/>
      <c r="L4" s="24">
        <v>17.100000000000001</v>
      </c>
      <c r="M4" s="24">
        <v>17.82</v>
      </c>
      <c r="N4" s="25">
        <f>M4/L4</f>
        <v>1.0421052631578946</v>
      </c>
      <c r="O4" s="26">
        <v>19.71</v>
      </c>
      <c r="P4" s="26">
        <v>20.91</v>
      </c>
      <c r="Q4" s="27" t="e">
        <f>P4/#REF!</f>
        <v>#REF!</v>
      </c>
      <c r="R4" s="27">
        <f>P4/O4</f>
        <v>1.060882800608828</v>
      </c>
      <c r="S4" s="26">
        <v>20.91</v>
      </c>
      <c r="T4" s="26">
        <v>21.54</v>
      </c>
      <c r="U4" s="28">
        <f>T4/S4</f>
        <v>1.0301291248206599</v>
      </c>
      <c r="V4" s="26">
        <v>22.18</v>
      </c>
      <c r="W4" s="29">
        <v>22.56</v>
      </c>
      <c r="X4" s="27">
        <f>W4/V4</f>
        <v>1.0171325518485121</v>
      </c>
      <c r="Y4" s="29">
        <v>23.02</v>
      </c>
      <c r="Z4" s="29">
        <v>23.02</v>
      </c>
      <c r="AA4" s="27">
        <f>Z4/Y4</f>
        <v>1</v>
      </c>
      <c r="AB4" s="45">
        <v>23.94</v>
      </c>
      <c r="AC4" s="27">
        <f>AB4/Z4</f>
        <v>1.0399652476107732</v>
      </c>
      <c r="AD4" s="17" t="s">
        <v>108</v>
      </c>
    </row>
    <row r="5" spans="1:31" s="3" customFormat="1" ht="72.75" customHeight="1">
      <c r="A5" s="105" t="s">
        <v>23</v>
      </c>
      <c r="B5" s="106" t="s">
        <v>24</v>
      </c>
      <c r="C5" s="20" t="s">
        <v>22</v>
      </c>
      <c r="D5" s="21">
        <v>10.97</v>
      </c>
      <c r="E5" s="21" t="e">
        <f>#REF!*1.18</f>
        <v>#REF!</v>
      </c>
      <c r="F5" s="21">
        <v>10.97</v>
      </c>
      <c r="G5" s="21">
        <v>12.28</v>
      </c>
      <c r="H5" s="22">
        <f>G5/D5</f>
        <v>1.1194165907019142</v>
      </c>
      <c r="I5" s="21">
        <f>(F5+G5)/2</f>
        <v>11.625</v>
      </c>
      <c r="J5" s="23" t="e">
        <f t="shared" si="0"/>
        <v>#REF!</v>
      </c>
      <c r="K5" s="30"/>
      <c r="L5" s="24">
        <v>12.28</v>
      </c>
      <c r="M5" s="24">
        <v>12.8</v>
      </c>
      <c r="N5" s="25">
        <f t="shared" ref="N5:N16" si="1">M5/L5</f>
        <v>1.0423452768729642</v>
      </c>
      <c r="O5" s="26">
        <v>14.16</v>
      </c>
      <c r="P5" s="26">
        <v>15.02</v>
      </c>
      <c r="Q5" s="27" t="e">
        <f>P5/#REF!</f>
        <v>#REF!</v>
      </c>
      <c r="R5" s="27">
        <f t="shared" ref="R5:R18" si="2">P5/O5</f>
        <v>1.0607344632768361</v>
      </c>
      <c r="S5" s="26">
        <v>15.02</v>
      </c>
      <c r="T5" s="26">
        <v>15.47</v>
      </c>
      <c r="U5" s="28">
        <f t="shared" ref="U5:U16" si="3">T5/S5</f>
        <v>1.029960053262317</v>
      </c>
      <c r="V5" s="26">
        <v>15.93</v>
      </c>
      <c r="W5" s="29">
        <v>16.2</v>
      </c>
      <c r="X5" s="27">
        <f t="shared" ref="X5:X18" si="4">W5/V5</f>
        <v>1.0169491525423728</v>
      </c>
      <c r="Y5" s="29">
        <v>16.52</v>
      </c>
      <c r="Z5" s="29">
        <v>16.52</v>
      </c>
      <c r="AA5" s="27">
        <f t="shared" ref="AA5:AA20" si="5">Z5/Y5</f>
        <v>1</v>
      </c>
      <c r="AB5" s="93">
        <v>17.18</v>
      </c>
      <c r="AC5" s="27">
        <f t="shared" ref="AC5:AC20" si="6">AB5/Z5</f>
        <v>1.039951573849879</v>
      </c>
      <c r="AD5" s="17" t="s">
        <v>121</v>
      </c>
    </row>
    <row r="6" spans="1:31" s="3" customFormat="1" ht="58.5" customHeight="1">
      <c r="A6" s="105" t="s">
        <v>25</v>
      </c>
      <c r="B6" s="106" t="s">
        <v>21</v>
      </c>
      <c r="C6" s="20" t="s">
        <v>22</v>
      </c>
      <c r="D6" s="21"/>
      <c r="E6" s="21"/>
      <c r="F6" s="21"/>
      <c r="G6" s="21" t="s">
        <v>26</v>
      </c>
      <c r="H6" s="22"/>
      <c r="I6" s="21"/>
      <c r="J6" s="23"/>
      <c r="K6" s="30"/>
      <c r="L6" s="31">
        <v>1403.67</v>
      </c>
      <c r="M6" s="31">
        <v>98.92</v>
      </c>
      <c r="N6" s="25">
        <f t="shared" si="1"/>
        <v>7.047240448253507E-2</v>
      </c>
      <c r="O6" s="32">
        <v>107.33</v>
      </c>
      <c r="P6" s="32">
        <v>113.76</v>
      </c>
      <c r="Q6" s="27" t="e">
        <f>P6/#REF!</f>
        <v>#REF!</v>
      </c>
      <c r="R6" s="27">
        <f t="shared" si="2"/>
        <v>1.0599086928165471</v>
      </c>
      <c r="S6" s="26">
        <v>113.76</v>
      </c>
      <c r="T6" s="26">
        <v>119.45</v>
      </c>
      <c r="U6" s="28">
        <f t="shared" si="3"/>
        <v>1.0500175808720111</v>
      </c>
      <c r="V6" s="26">
        <v>129</v>
      </c>
      <c r="W6" s="29">
        <v>131.18</v>
      </c>
      <c r="X6" s="27">
        <f t="shared" si="4"/>
        <v>1.0168992248062017</v>
      </c>
      <c r="Y6" s="29">
        <v>134.59</v>
      </c>
      <c r="Z6" s="29">
        <v>134.59</v>
      </c>
      <c r="AA6" s="27">
        <f t="shared" si="5"/>
        <v>1</v>
      </c>
      <c r="AB6" s="93">
        <v>142.36000000000001</v>
      </c>
      <c r="AC6" s="27">
        <f t="shared" si="6"/>
        <v>1.0577308863957204</v>
      </c>
      <c r="AD6" s="17" t="s">
        <v>114</v>
      </c>
    </row>
    <row r="7" spans="1:31" s="3" customFormat="1" ht="58.5" customHeight="1">
      <c r="A7" s="105" t="s">
        <v>27</v>
      </c>
      <c r="B7" s="106" t="s">
        <v>21</v>
      </c>
      <c r="C7" s="20" t="s">
        <v>28</v>
      </c>
      <c r="D7" s="34">
        <v>1253.28</v>
      </c>
      <c r="E7" s="34" t="e">
        <f>#REF!*1.18</f>
        <v>#REF!</v>
      </c>
      <c r="F7" s="34">
        <v>1253.28</v>
      </c>
      <c r="G7" s="34">
        <v>1403.67</v>
      </c>
      <c r="H7" s="22">
        <f>G7/D7</f>
        <v>1.1199971275373422</v>
      </c>
      <c r="I7" s="34" t="e">
        <f>#REF!*1.18</f>
        <v>#REF!</v>
      </c>
      <c r="J7" s="23" t="e">
        <f t="shared" ref="J7:J9" si="7">I7/E7</f>
        <v>#REF!</v>
      </c>
      <c r="K7" s="30"/>
      <c r="L7" s="31">
        <v>1403.67</v>
      </c>
      <c r="M7" s="31">
        <v>1462.62</v>
      </c>
      <c r="N7" s="25">
        <f t="shared" si="1"/>
        <v>1.0419970505888134</v>
      </c>
      <c r="O7" s="32"/>
      <c r="P7" s="32">
        <v>113.67</v>
      </c>
      <c r="Q7" s="27" t="e">
        <f>P7/#REF!</f>
        <v>#REF!</v>
      </c>
      <c r="R7" s="27"/>
      <c r="S7" s="26">
        <v>113.67</v>
      </c>
      <c r="T7" s="26">
        <v>119.35</v>
      </c>
      <c r="U7" s="28">
        <f t="shared" si="3"/>
        <v>1.0499692091141022</v>
      </c>
      <c r="V7" s="26">
        <v>125.31</v>
      </c>
      <c r="W7" s="29">
        <v>125.31</v>
      </c>
      <c r="X7" s="27">
        <f t="shared" si="4"/>
        <v>1</v>
      </c>
      <c r="Y7" s="29">
        <v>127.81</v>
      </c>
      <c r="Z7" s="29">
        <v>127.81</v>
      </c>
      <c r="AA7" s="27">
        <f t="shared" si="5"/>
        <v>1</v>
      </c>
      <c r="AB7" s="93">
        <v>134.19999999999999</v>
      </c>
      <c r="AC7" s="27">
        <f t="shared" si="6"/>
        <v>1.0499960879430403</v>
      </c>
      <c r="AD7" s="17" t="s">
        <v>112</v>
      </c>
    </row>
    <row r="8" spans="1:31" s="3" customFormat="1" ht="53.25" customHeight="1">
      <c r="A8" s="105" t="s">
        <v>29</v>
      </c>
      <c r="B8" s="106" t="s">
        <v>21</v>
      </c>
      <c r="C8" s="20" t="s">
        <v>28</v>
      </c>
      <c r="D8" s="34">
        <v>1253.28</v>
      </c>
      <c r="E8" s="34" t="e">
        <f>#REF!*1.18</f>
        <v>#REF!</v>
      </c>
      <c r="F8" s="34">
        <v>1253.28</v>
      </c>
      <c r="G8" s="34">
        <v>1403.67</v>
      </c>
      <c r="H8" s="22">
        <f>G8/D8</f>
        <v>1.1199971275373422</v>
      </c>
      <c r="I8" s="34" t="e">
        <f>#REF!*1.18</f>
        <v>#REF!</v>
      </c>
      <c r="J8" s="23" t="e">
        <f t="shared" si="7"/>
        <v>#REF!</v>
      </c>
      <c r="K8" s="30"/>
      <c r="L8" s="31">
        <v>1403.67</v>
      </c>
      <c r="M8" s="31">
        <v>1462.62</v>
      </c>
      <c r="N8" s="25">
        <f t="shared" si="1"/>
        <v>1.0419970505888134</v>
      </c>
      <c r="O8" s="32">
        <v>1586.95</v>
      </c>
      <c r="P8" s="32">
        <v>1642.12</v>
      </c>
      <c r="Q8" s="27" t="e">
        <f>P8/#REF!</f>
        <v>#REF!</v>
      </c>
      <c r="R8" s="27">
        <f t="shared" si="2"/>
        <v>1.0347648004032892</v>
      </c>
      <c r="S8" s="26">
        <v>1642.12</v>
      </c>
      <c r="T8" s="26">
        <v>1691.39</v>
      </c>
      <c r="U8" s="28">
        <f t="shared" si="3"/>
        <v>1.0300038974009209</v>
      </c>
      <c r="V8" s="26">
        <v>1750.65</v>
      </c>
      <c r="W8" s="29">
        <v>1780.32</v>
      </c>
      <c r="X8" s="27">
        <f t="shared" si="4"/>
        <v>1.0169479907462942</v>
      </c>
      <c r="Y8" s="29">
        <v>1831</v>
      </c>
      <c r="Z8" s="29">
        <v>1831</v>
      </c>
      <c r="AA8" s="27">
        <f t="shared" si="5"/>
        <v>1</v>
      </c>
      <c r="AB8" s="93">
        <v>1908.17</v>
      </c>
      <c r="AC8" s="27">
        <f t="shared" si="6"/>
        <v>1.0421463681048608</v>
      </c>
      <c r="AD8" s="17" t="s">
        <v>122</v>
      </c>
    </row>
    <row r="9" spans="1:31" s="3" customFormat="1" ht="63" customHeight="1">
      <c r="A9" s="105" t="s">
        <v>30</v>
      </c>
      <c r="B9" s="106" t="s">
        <v>93</v>
      </c>
      <c r="C9" s="20" t="s">
        <v>28</v>
      </c>
      <c r="D9" s="34">
        <v>1253.28</v>
      </c>
      <c r="E9" s="34" t="e">
        <f>#REF!*1.18</f>
        <v>#REF!</v>
      </c>
      <c r="F9" s="34">
        <v>1253.28</v>
      </c>
      <c r="G9" s="34">
        <v>1403.67</v>
      </c>
      <c r="H9" s="22">
        <f>G9/D9</f>
        <v>1.1199971275373422</v>
      </c>
      <c r="I9" s="34" t="e">
        <f>#REF!*1.18</f>
        <v>#REF!</v>
      </c>
      <c r="J9" s="23" t="e">
        <f t="shared" si="7"/>
        <v>#REF!</v>
      </c>
      <c r="K9" s="30"/>
      <c r="L9" s="31">
        <v>1403.67</v>
      </c>
      <c r="M9" s="31">
        <v>1462.62</v>
      </c>
      <c r="N9" s="25">
        <f t="shared" si="1"/>
        <v>1.0419970505888134</v>
      </c>
      <c r="O9" s="32"/>
      <c r="P9" s="32">
        <v>1682.59</v>
      </c>
      <c r="Q9" s="27" t="e">
        <f>P9/#REF!</f>
        <v>#REF!</v>
      </c>
      <c r="R9" s="27"/>
      <c r="S9" s="26">
        <v>1682.59</v>
      </c>
      <c r="T9" s="26">
        <v>1733.07</v>
      </c>
      <c r="U9" s="28">
        <f t="shared" si="3"/>
        <v>1.0300013669402528</v>
      </c>
      <c r="V9" s="26">
        <v>1793.73</v>
      </c>
      <c r="W9" s="29">
        <v>1793.73</v>
      </c>
      <c r="X9" s="27">
        <f t="shared" si="4"/>
        <v>1</v>
      </c>
      <c r="Y9" s="29">
        <v>1828.68</v>
      </c>
      <c r="Z9" s="29">
        <v>1828.68</v>
      </c>
      <c r="AA9" s="27">
        <f t="shared" si="5"/>
        <v>1</v>
      </c>
      <c r="AB9" s="45">
        <v>1901.36</v>
      </c>
      <c r="AC9" s="27">
        <f t="shared" si="6"/>
        <v>1.0397445151694118</v>
      </c>
      <c r="AD9" s="17" t="s">
        <v>111</v>
      </c>
    </row>
    <row r="10" spans="1:31" s="3" customFormat="1" ht="53.25" customHeight="1">
      <c r="A10" s="105" t="s">
        <v>126</v>
      </c>
      <c r="B10" s="106" t="s">
        <v>21</v>
      </c>
      <c r="C10" s="20" t="s">
        <v>28</v>
      </c>
      <c r="D10" s="34">
        <v>1253.28</v>
      </c>
      <c r="E10" s="34" t="e">
        <f>#REF!*1.18</f>
        <v>#REF!</v>
      </c>
      <c r="F10" s="34">
        <v>1253.28</v>
      </c>
      <c r="G10" s="34">
        <v>1403.67</v>
      </c>
      <c r="H10" s="22">
        <f>G10/D10</f>
        <v>1.1199971275373422</v>
      </c>
      <c r="I10" s="34" t="e">
        <f>#REF!*1.18</f>
        <v>#REF!</v>
      </c>
      <c r="J10" s="23" t="e">
        <f t="shared" si="0"/>
        <v>#REF!</v>
      </c>
      <c r="K10" s="30"/>
      <c r="L10" s="31">
        <v>1403.67</v>
      </c>
      <c r="M10" s="31">
        <v>1462.62</v>
      </c>
      <c r="N10" s="25">
        <f t="shared" si="1"/>
        <v>1.0419970505888134</v>
      </c>
      <c r="O10" s="32">
        <v>1586.95</v>
      </c>
      <c r="P10" s="32">
        <v>1682.59</v>
      </c>
      <c r="Q10" s="27" t="e">
        <f>P10/#REF!</f>
        <v>#REF!</v>
      </c>
      <c r="R10" s="27">
        <f t="shared" si="2"/>
        <v>1.0602665490406125</v>
      </c>
      <c r="S10" s="26">
        <v>1682.59</v>
      </c>
      <c r="T10" s="26">
        <v>1733.07</v>
      </c>
      <c r="U10" s="28">
        <f t="shared" si="3"/>
        <v>1.0300013669402528</v>
      </c>
      <c r="V10" s="26"/>
      <c r="W10" s="29"/>
      <c r="X10" s="27" t="e">
        <f t="shared" si="4"/>
        <v>#DIV/0!</v>
      </c>
      <c r="Y10" s="26">
        <v>1829.47</v>
      </c>
      <c r="Z10" s="26">
        <v>1829.47</v>
      </c>
      <c r="AA10" s="27">
        <f t="shared" si="5"/>
        <v>1</v>
      </c>
      <c r="AB10" s="93">
        <v>1902.11</v>
      </c>
      <c r="AC10" s="27">
        <f t="shared" si="6"/>
        <v>1.039705488474804</v>
      </c>
      <c r="AD10" s="17" t="s">
        <v>124</v>
      </c>
    </row>
    <row r="11" spans="1:31" s="36" customFormat="1" ht="80.25" customHeight="1">
      <c r="A11" s="112" t="s">
        <v>79</v>
      </c>
      <c r="B11" s="106" t="s">
        <v>80</v>
      </c>
      <c r="C11" s="20" t="s">
        <v>22</v>
      </c>
      <c r="D11" s="21">
        <v>3.72</v>
      </c>
      <c r="E11" s="21">
        <v>3.48</v>
      </c>
      <c r="F11" s="21">
        <v>3.72</v>
      </c>
      <c r="G11" s="21">
        <v>4.16</v>
      </c>
      <c r="H11" s="22">
        <f>G11/D11</f>
        <v>1.118279569892473</v>
      </c>
      <c r="I11" s="21">
        <f>(F11+G11)/2</f>
        <v>3.9400000000000004</v>
      </c>
      <c r="J11" s="23">
        <f t="shared" si="0"/>
        <v>1.1321839080459772</v>
      </c>
      <c r="K11" s="30"/>
      <c r="L11" s="24">
        <v>4.16</v>
      </c>
      <c r="M11" s="24">
        <v>4.4800000000000004</v>
      </c>
      <c r="N11" s="25">
        <f t="shared" si="1"/>
        <v>1.0769230769230771</v>
      </c>
      <c r="O11" s="26">
        <v>4.8600000000000003</v>
      </c>
      <c r="P11" s="26">
        <v>4.97</v>
      </c>
      <c r="Q11" s="27" t="e">
        <f>P11/#REF!</f>
        <v>#REF!</v>
      </c>
      <c r="R11" s="27">
        <f t="shared" si="2"/>
        <v>1.022633744855967</v>
      </c>
      <c r="S11" s="26">
        <v>4.97</v>
      </c>
      <c r="T11" s="26">
        <v>5.18</v>
      </c>
      <c r="U11" s="27">
        <f t="shared" si="3"/>
        <v>1.0422535211267605</v>
      </c>
      <c r="V11" s="26">
        <v>5.36</v>
      </c>
      <c r="W11" s="29">
        <v>5.45</v>
      </c>
      <c r="X11" s="27">
        <f t="shared" si="4"/>
        <v>1.0167910447761195</v>
      </c>
      <c r="Y11" s="29">
        <v>5.53</v>
      </c>
      <c r="Z11" s="29">
        <v>5.53</v>
      </c>
      <c r="AA11" s="27">
        <f t="shared" si="5"/>
        <v>1</v>
      </c>
      <c r="AB11" s="93">
        <v>5.55</v>
      </c>
      <c r="AC11" s="27">
        <f t="shared" si="6"/>
        <v>1.0036166365280288</v>
      </c>
      <c r="AD11" s="114" t="s">
        <v>128</v>
      </c>
      <c r="AE11" s="35"/>
    </row>
    <row r="12" spans="1:31" s="36" customFormat="1" ht="114.75">
      <c r="A12" s="113"/>
      <c r="B12" s="106" t="s">
        <v>125</v>
      </c>
      <c r="C12" s="20" t="s">
        <v>22</v>
      </c>
      <c r="D12" s="21"/>
      <c r="E12" s="21"/>
      <c r="F12" s="21"/>
      <c r="G12" s="21"/>
      <c r="H12" s="22"/>
      <c r="I12" s="21"/>
      <c r="J12" s="23"/>
      <c r="K12" s="30"/>
      <c r="L12" s="24"/>
      <c r="M12" s="24">
        <v>4.47</v>
      </c>
      <c r="N12" s="25"/>
      <c r="O12" s="26">
        <v>4.8099999999999996</v>
      </c>
      <c r="P12" s="26">
        <v>4.91</v>
      </c>
      <c r="Q12" s="27"/>
      <c r="R12" s="27">
        <f t="shared" si="2"/>
        <v>1.0207900207900209</v>
      </c>
      <c r="S12" s="26">
        <v>4.91</v>
      </c>
      <c r="T12" s="26">
        <v>5.1100000000000003</v>
      </c>
      <c r="U12" s="27">
        <f t="shared" si="3"/>
        <v>1.0407331975560081</v>
      </c>
      <c r="V12" s="26">
        <v>5.29</v>
      </c>
      <c r="W12" s="29">
        <v>5.38</v>
      </c>
      <c r="X12" s="27">
        <f t="shared" si="4"/>
        <v>1.0170132325141776</v>
      </c>
      <c r="Y12" s="29">
        <v>5.46</v>
      </c>
      <c r="Z12" s="29">
        <v>5.46</v>
      </c>
      <c r="AA12" s="27">
        <f t="shared" si="5"/>
        <v>1</v>
      </c>
      <c r="AB12" s="93">
        <v>5.48</v>
      </c>
      <c r="AC12" s="27">
        <f t="shared" si="6"/>
        <v>1.0036630036630036</v>
      </c>
      <c r="AD12" s="115"/>
    </row>
    <row r="13" spans="1:31" s="36" customFormat="1" ht="38.25">
      <c r="A13" s="113"/>
      <c r="B13" s="106" t="s">
        <v>32</v>
      </c>
      <c r="C13" s="17" t="s">
        <v>33</v>
      </c>
      <c r="D13" s="21"/>
      <c r="E13" s="21"/>
      <c r="F13" s="21"/>
      <c r="G13" s="21"/>
      <c r="H13" s="22"/>
      <c r="I13" s="21"/>
      <c r="J13" s="23"/>
      <c r="K13" s="30"/>
      <c r="L13" s="24"/>
      <c r="M13" s="24">
        <v>4455</v>
      </c>
      <c r="N13" s="25"/>
      <c r="O13" s="26">
        <v>4747</v>
      </c>
      <c r="P13" s="26">
        <v>4860</v>
      </c>
      <c r="Q13" s="27"/>
      <c r="R13" s="27">
        <f t="shared" si="2"/>
        <v>1.0238045081103855</v>
      </c>
      <c r="S13" s="26">
        <v>4860</v>
      </c>
      <c r="T13" s="26">
        <v>5058</v>
      </c>
      <c r="U13" s="27">
        <f t="shared" si="3"/>
        <v>1.0407407407407407</v>
      </c>
      <c r="V13" s="26">
        <v>5231</v>
      </c>
      <c r="W13" s="29">
        <v>5316</v>
      </c>
      <c r="X13" s="27">
        <f t="shared" si="4"/>
        <v>1.0162492831198624</v>
      </c>
      <c r="Y13" s="29">
        <v>5390.7</v>
      </c>
      <c r="Z13" s="29">
        <v>5390.7</v>
      </c>
      <c r="AA13" s="27">
        <f t="shared" si="5"/>
        <v>1</v>
      </c>
      <c r="AB13" s="93">
        <v>5415.99</v>
      </c>
      <c r="AC13" s="27">
        <f t="shared" si="6"/>
        <v>1.0046914129890367</v>
      </c>
      <c r="AD13" s="116"/>
    </row>
    <row r="14" spans="1:31" s="36" customFormat="1" ht="25.5" customHeight="1">
      <c r="A14" s="112" t="s">
        <v>34</v>
      </c>
      <c r="B14" s="106" t="s">
        <v>35</v>
      </c>
      <c r="C14" s="20" t="s">
        <v>36</v>
      </c>
      <c r="D14" s="21"/>
      <c r="E14" s="21"/>
      <c r="F14" s="21"/>
      <c r="G14" s="21"/>
      <c r="H14" s="22"/>
      <c r="I14" s="21"/>
      <c r="J14" s="23"/>
      <c r="K14" s="30"/>
      <c r="L14" s="24">
        <v>35.229999999999997</v>
      </c>
      <c r="M14" s="24">
        <v>36.700000000000003</v>
      </c>
      <c r="N14" s="25">
        <f t="shared" si="1"/>
        <v>1.0417258018734035</v>
      </c>
      <c r="O14" s="26">
        <v>38.270000000000003</v>
      </c>
      <c r="P14" s="26">
        <v>38.270000000000003</v>
      </c>
      <c r="Q14" s="27" t="e">
        <f>P14/#REF!</f>
        <v>#REF!</v>
      </c>
      <c r="R14" s="27">
        <f t="shared" si="2"/>
        <v>1</v>
      </c>
      <c r="S14" s="26">
        <v>38.270000000000003</v>
      </c>
      <c r="T14" s="26">
        <v>39.6</v>
      </c>
      <c r="U14" s="28">
        <f t="shared" si="3"/>
        <v>1.0347530702900443</v>
      </c>
      <c r="V14" s="26">
        <v>40.950000000000003</v>
      </c>
      <c r="W14" s="29">
        <v>41.64</v>
      </c>
      <c r="X14" s="27">
        <f t="shared" si="4"/>
        <v>1.0168498168498168</v>
      </c>
      <c r="Y14" s="29">
        <v>42.23</v>
      </c>
      <c r="Z14" s="29">
        <v>42.23</v>
      </c>
      <c r="AA14" s="27">
        <f t="shared" si="5"/>
        <v>1</v>
      </c>
      <c r="AB14" s="93">
        <v>43.51</v>
      </c>
      <c r="AC14" s="27">
        <f t="shared" si="6"/>
        <v>1.0303102060146816</v>
      </c>
      <c r="AD14" s="118" t="s">
        <v>123</v>
      </c>
    </row>
    <row r="15" spans="1:31" s="36" customFormat="1" ht="25.5">
      <c r="A15" s="117"/>
      <c r="B15" s="106" t="s">
        <v>37</v>
      </c>
      <c r="C15" s="20" t="s">
        <v>36</v>
      </c>
      <c r="D15" s="21"/>
      <c r="E15" s="21"/>
      <c r="F15" s="21"/>
      <c r="G15" s="21"/>
      <c r="H15" s="22"/>
      <c r="I15" s="21"/>
      <c r="J15" s="23"/>
      <c r="K15" s="30"/>
      <c r="L15" s="24">
        <v>38.25</v>
      </c>
      <c r="M15" s="24">
        <v>39.85</v>
      </c>
      <c r="N15" s="25">
        <f t="shared" si="1"/>
        <v>1.0418300653594772</v>
      </c>
      <c r="O15" s="26">
        <v>42.85</v>
      </c>
      <c r="P15" s="26">
        <v>42.85</v>
      </c>
      <c r="Q15" s="27" t="e">
        <f>P15/#REF!</f>
        <v>#REF!</v>
      </c>
      <c r="R15" s="27">
        <f t="shared" si="2"/>
        <v>1</v>
      </c>
      <c r="S15" s="26">
        <v>42.85</v>
      </c>
      <c r="T15" s="26">
        <v>44.34</v>
      </c>
      <c r="U15" s="28">
        <f t="shared" si="3"/>
        <v>1.0347724620770129</v>
      </c>
      <c r="V15" s="26">
        <v>45.85</v>
      </c>
      <c r="W15" s="29">
        <v>46.63</v>
      </c>
      <c r="X15" s="27">
        <f t="shared" si="4"/>
        <v>1.0170119956379498</v>
      </c>
      <c r="Y15" s="29">
        <v>47.28</v>
      </c>
      <c r="Z15" s="29">
        <v>47.28</v>
      </c>
      <c r="AA15" s="27">
        <f t="shared" si="5"/>
        <v>1</v>
      </c>
      <c r="AB15" s="93"/>
      <c r="AC15" s="27"/>
      <c r="AD15" s="119"/>
    </row>
    <row r="16" spans="1:31" s="36" customFormat="1" ht="38.25">
      <c r="A16" s="112" t="s">
        <v>38</v>
      </c>
      <c r="B16" s="106" t="s">
        <v>39</v>
      </c>
      <c r="C16" s="20" t="s">
        <v>40</v>
      </c>
      <c r="D16" s="21">
        <v>2.56</v>
      </c>
      <c r="E16" s="21">
        <v>2.4900000000000002</v>
      </c>
      <c r="F16" s="21">
        <v>2.56</v>
      </c>
      <c r="G16" s="21">
        <v>2.87</v>
      </c>
      <c r="H16" s="22">
        <f>G16/D16</f>
        <v>1.12109375</v>
      </c>
      <c r="I16" s="21">
        <f>(F16+G16)/2</f>
        <v>2.7149999999999999</v>
      </c>
      <c r="J16" s="23">
        <f t="shared" si="0"/>
        <v>1.0903614457831323</v>
      </c>
      <c r="K16" s="30"/>
      <c r="L16" s="24">
        <v>2.87</v>
      </c>
      <c r="M16" s="24">
        <v>2.99</v>
      </c>
      <c r="N16" s="25">
        <f t="shared" si="1"/>
        <v>1.0418118466898956</v>
      </c>
      <c r="O16" s="26">
        <v>3.24</v>
      </c>
      <c r="P16" s="26">
        <v>3.44</v>
      </c>
      <c r="Q16" s="27" t="e">
        <f>P16/#REF!</f>
        <v>#REF!</v>
      </c>
      <c r="R16" s="27">
        <f t="shared" si="2"/>
        <v>1.0617283950617282</v>
      </c>
      <c r="S16" s="26">
        <v>3.44</v>
      </c>
      <c r="T16" s="26">
        <v>3.57</v>
      </c>
      <c r="U16" s="28">
        <f t="shared" si="3"/>
        <v>1.0377906976744187</v>
      </c>
      <c r="V16" s="26">
        <v>3.69</v>
      </c>
      <c r="W16" s="29">
        <v>3.75</v>
      </c>
      <c r="X16" s="27">
        <f t="shared" si="4"/>
        <v>1.0162601626016261</v>
      </c>
      <c r="Y16" s="29">
        <v>3.82</v>
      </c>
      <c r="Z16" s="29">
        <v>3.82</v>
      </c>
      <c r="AA16" s="27">
        <f t="shared" si="5"/>
        <v>1</v>
      </c>
      <c r="AB16" s="93">
        <v>3.97</v>
      </c>
      <c r="AC16" s="27">
        <f t="shared" si="6"/>
        <v>1.0392670157068065</v>
      </c>
      <c r="AD16" s="118" t="s">
        <v>118</v>
      </c>
    </row>
    <row r="17" spans="1:30" s="36" customFormat="1" ht="51">
      <c r="A17" s="112"/>
      <c r="B17" s="106" t="s">
        <v>41</v>
      </c>
      <c r="C17" s="20" t="s">
        <v>40</v>
      </c>
      <c r="D17" s="21"/>
      <c r="E17" s="21"/>
      <c r="F17" s="21"/>
      <c r="G17" s="21"/>
      <c r="H17" s="22"/>
      <c r="I17" s="21"/>
      <c r="J17" s="23"/>
      <c r="K17" s="30"/>
      <c r="L17" s="24"/>
      <c r="M17" s="24"/>
      <c r="N17" s="25"/>
      <c r="O17" s="26" t="s">
        <v>42</v>
      </c>
      <c r="P17" s="26" t="s">
        <v>43</v>
      </c>
      <c r="Q17" s="27"/>
      <c r="R17" s="37" t="s">
        <v>44</v>
      </c>
      <c r="S17" s="26" t="s">
        <v>43</v>
      </c>
      <c r="T17" s="26" t="s">
        <v>45</v>
      </c>
      <c r="U17" s="37" t="s">
        <v>46</v>
      </c>
      <c r="V17" s="26" t="s">
        <v>47</v>
      </c>
      <c r="W17" s="44" t="s">
        <v>61</v>
      </c>
      <c r="X17" s="37" t="s">
        <v>75</v>
      </c>
      <c r="Y17" s="44" t="s">
        <v>62</v>
      </c>
      <c r="Z17" s="44" t="s">
        <v>62</v>
      </c>
      <c r="AA17" s="37" t="s">
        <v>116</v>
      </c>
      <c r="AB17" s="107" t="s">
        <v>115</v>
      </c>
      <c r="AC17" s="37" t="s">
        <v>117</v>
      </c>
      <c r="AD17" s="122"/>
    </row>
    <row r="18" spans="1:30" s="36" customFormat="1" ht="25.5">
      <c r="A18" s="120"/>
      <c r="B18" s="106" t="s">
        <v>48</v>
      </c>
      <c r="C18" s="20" t="s">
        <v>40</v>
      </c>
      <c r="D18" s="21">
        <v>2.56</v>
      </c>
      <c r="E18" s="21">
        <v>2.4900000000000002</v>
      </c>
      <c r="F18" s="21">
        <v>2.56</v>
      </c>
      <c r="G18" s="21"/>
      <c r="H18" s="22">
        <f>G18/D18</f>
        <v>0</v>
      </c>
      <c r="I18" s="21"/>
      <c r="J18" s="23"/>
      <c r="K18" s="30"/>
      <c r="L18" s="24">
        <v>2.0099999999999998</v>
      </c>
      <c r="M18" s="24">
        <v>2.09</v>
      </c>
      <c r="N18" s="25">
        <f>M18/L18</f>
        <v>1.0398009950248757</v>
      </c>
      <c r="O18" s="26">
        <v>2.27</v>
      </c>
      <c r="P18" s="26">
        <v>2.41</v>
      </c>
      <c r="Q18" s="27" t="e">
        <f>P18/#REF!</f>
        <v>#REF!</v>
      </c>
      <c r="R18" s="27">
        <f t="shared" si="2"/>
        <v>1.0616740088105727</v>
      </c>
      <c r="S18" s="26">
        <v>2.41</v>
      </c>
      <c r="T18" s="26">
        <v>2.5</v>
      </c>
      <c r="U18" s="28">
        <f t="shared" ref="U18" si="8">T18/S18</f>
        <v>1.0373443983402488</v>
      </c>
      <c r="V18" s="26">
        <v>2.58</v>
      </c>
      <c r="W18" s="29">
        <v>2.62</v>
      </c>
      <c r="X18" s="27">
        <f t="shared" si="4"/>
        <v>1.0155038759689923</v>
      </c>
      <c r="Y18" s="29">
        <v>2.67</v>
      </c>
      <c r="Z18" s="29">
        <v>2.67</v>
      </c>
      <c r="AA18" s="27">
        <f t="shared" si="5"/>
        <v>1</v>
      </c>
      <c r="AB18" s="93">
        <v>2.78</v>
      </c>
      <c r="AC18" s="27">
        <f t="shared" si="6"/>
        <v>1.0411985018726591</v>
      </c>
      <c r="AD18" s="122"/>
    </row>
    <row r="19" spans="1:30" s="36" customFormat="1" ht="51">
      <c r="A19" s="121"/>
      <c r="B19" s="106" t="s">
        <v>49</v>
      </c>
      <c r="C19" s="20" t="s">
        <v>40</v>
      </c>
      <c r="D19" s="38"/>
      <c r="E19" s="38"/>
      <c r="F19" s="38"/>
      <c r="G19" s="38"/>
      <c r="H19" s="39"/>
      <c r="I19" s="38"/>
      <c r="J19" s="38"/>
      <c r="K19" s="38"/>
      <c r="L19" s="38"/>
      <c r="M19" s="38"/>
      <c r="N19" s="38"/>
      <c r="O19" s="26" t="s">
        <v>50</v>
      </c>
      <c r="P19" s="26" t="s">
        <v>51</v>
      </c>
      <c r="Q19" s="40"/>
      <c r="R19" s="41" t="s">
        <v>52</v>
      </c>
      <c r="S19" s="26" t="s">
        <v>51</v>
      </c>
      <c r="T19" s="26" t="s">
        <v>53</v>
      </c>
      <c r="U19" s="37" t="s">
        <v>54</v>
      </c>
      <c r="V19" s="26" t="s">
        <v>55</v>
      </c>
      <c r="W19" s="44" t="s">
        <v>63</v>
      </c>
      <c r="X19" s="37" t="s">
        <v>77</v>
      </c>
      <c r="Y19" s="44" t="s">
        <v>64</v>
      </c>
      <c r="Z19" s="44" t="s">
        <v>64</v>
      </c>
      <c r="AA19" s="37" t="s">
        <v>116</v>
      </c>
      <c r="AB19" s="107" t="s">
        <v>119</v>
      </c>
      <c r="AC19" s="37" t="s">
        <v>120</v>
      </c>
      <c r="AD19" s="119"/>
    </row>
    <row r="20" spans="1:30" ht="77.25" customHeight="1">
      <c r="A20" s="105" t="s">
        <v>65</v>
      </c>
      <c r="B20" s="106" t="s">
        <v>24</v>
      </c>
      <c r="C20" s="20" t="s">
        <v>66</v>
      </c>
      <c r="D20" s="21">
        <v>10.97</v>
      </c>
      <c r="E20" s="21" t="e">
        <f>#REF!*1.18</f>
        <v>#REF!</v>
      </c>
      <c r="F20" s="21">
        <v>10.97</v>
      </c>
      <c r="G20" s="21">
        <v>12.28</v>
      </c>
      <c r="H20" s="22">
        <f>G20/D20</f>
        <v>1.1194165907019142</v>
      </c>
      <c r="I20" s="21">
        <f>(F20+G20)/2</f>
        <v>11.625</v>
      </c>
      <c r="J20" s="23" t="e">
        <f t="shared" ref="J20" si="9">I20/E20</f>
        <v>#REF!</v>
      </c>
      <c r="K20" s="30"/>
      <c r="L20" s="24">
        <v>12.28</v>
      </c>
      <c r="M20" s="24">
        <v>12.8</v>
      </c>
      <c r="N20" s="25">
        <f t="shared" ref="N20" si="10">M20/L20</f>
        <v>1.0423452768729642</v>
      </c>
      <c r="O20" s="26">
        <v>14.16</v>
      </c>
      <c r="P20" s="26">
        <v>15.02</v>
      </c>
      <c r="Q20" s="27" t="e">
        <f>P20/#REF!</f>
        <v>#REF!</v>
      </c>
      <c r="R20" s="27">
        <f t="shared" ref="R20" si="11">P20/O20</f>
        <v>1.0607344632768361</v>
      </c>
      <c r="S20" s="26">
        <v>15.02</v>
      </c>
      <c r="T20" s="26">
        <v>15.47</v>
      </c>
      <c r="U20" s="28">
        <f t="shared" ref="U20" si="12">T20/S20</f>
        <v>1.029960053262317</v>
      </c>
      <c r="V20" s="26"/>
      <c r="W20" s="29">
        <v>5719.15</v>
      </c>
      <c r="X20" s="27"/>
      <c r="Y20" s="29">
        <v>5719.15</v>
      </c>
      <c r="Z20" s="29">
        <v>5713.56</v>
      </c>
      <c r="AA20" s="27">
        <f t="shared" si="5"/>
        <v>0.99902258202704963</v>
      </c>
      <c r="AB20" s="93">
        <v>5713.56</v>
      </c>
      <c r="AC20" s="27">
        <f t="shared" si="6"/>
        <v>1</v>
      </c>
      <c r="AD20" s="17" t="s">
        <v>113</v>
      </c>
    </row>
    <row r="21" spans="1:30" ht="46.5" customHeight="1">
      <c r="AB21" s="43"/>
    </row>
    <row r="22" spans="1:30">
      <c r="AB22" s="43"/>
    </row>
    <row r="23" spans="1:30">
      <c r="AB23" s="43"/>
    </row>
    <row r="24" spans="1:30">
      <c r="AB24" s="43"/>
    </row>
    <row r="25" spans="1:30">
      <c r="AB25" s="43"/>
    </row>
    <row r="26" spans="1:30">
      <c r="AB26" s="43"/>
    </row>
    <row r="27" spans="1:30">
      <c r="AB27" s="43"/>
    </row>
    <row r="28" spans="1:30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AB28" s="43"/>
    </row>
  </sheetData>
  <mergeCells count="8">
    <mergeCell ref="A28:M28"/>
    <mergeCell ref="A1:AD1"/>
    <mergeCell ref="A11:A13"/>
    <mergeCell ref="AD11:AD13"/>
    <mergeCell ref="A14:A15"/>
    <mergeCell ref="AD14:AD15"/>
    <mergeCell ref="A16:A19"/>
    <mergeCell ref="AD16:AD19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B42"/>
  <sheetViews>
    <sheetView view="pageBreakPreview" zoomScale="60" workbookViewId="0">
      <selection activeCell="AC24" sqref="AC24"/>
    </sheetView>
  </sheetViews>
  <sheetFormatPr defaultRowHeight="12.75"/>
  <cols>
    <col min="1" max="1" width="38.85546875" style="1" customWidth="1"/>
    <col min="2" max="2" width="15.42578125" style="1" customWidth="1"/>
    <col min="3" max="3" width="12.140625" style="1" customWidth="1"/>
    <col min="4" max="4" width="14.7109375" style="1" hidden="1" customWidth="1"/>
    <col min="5" max="5" width="0.140625" style="1" hidden="1" customWidth="1"/>
    <col min="6" max="6" width="12.28515625" style="1" hidden="1" customWidth="1"/>
    <col min="7" max="7" width="13.85546875" style="1" hidden="1" customWidth="1"/>
    <col min="8" max="8" width="13.5703125" style="1" hidden="1" customWidth="1"/>
    <col min="9" max="9" width="12.28515625" style="1" hidden="1" customWidth="1"/>
    <col min="10" max="11" width="11.7109375" style="1" hidden="1" customWidth="1"/>
    <col min="12" max="12" width="13" style="2" hidden="1" customWidth="1"/>
    <col min="13" max="13" width="16.85546875" style="2" hidden="1" customWidth="1"/>
    <col min="14" max="14" width="12.42578125" style="1" hidden="1" customWidth="1"/>
    <col min="15" max="15" width="15" style="3" hidden="1" customWidth="1"/>
    <col min="16" max="16" width="15" style="4" hidden="1" customWidth="1"/>
    <col min="17" max="17" width="0.140625" style="1" hidden="1" customWidth="1"/>
    <col min="18" max="18" width="12" style="1" hidden="1" customWidth="1"/>
    <col min="19" max="19" width="14.85546875" style="5" hidden="1" customWidth="1"/>
    <col min="20" max="20" width="15.140625" style="6" hidden="1" customWidth="1"/>
    <col min="21" max="21" width="15.140625" style="7" hidden="1" customWidth="1"/>
    <col min="22" max="22" width="17.7109375" style="43" hidden="1" customWidth="1"/>
    <col min="23" max="23" width="17.140625" style="8" customWidth="1"/>
    <col min="24" max="24" width="13" style="9" customWidth="1"/>
    <col min="25" max="25" width="17.28515625" style="9" customWidth="1"/>
    <col min="26" max="26" width="12.7109375" style="9" customWidth="1"/>
    <col min="27" max="27" width="0.140625" style="4" customWidth="1"/>
    <col min="28" max="28" width="14.42578125" style="1" customWidth="1"/>
    <col min="29" max="264" width="9.140625" style="1"/>
    <col min="265" max="265" width="20.7109375" style="1" customWidth="1"/>
    <col min="266" max="266" width="21.85546875" style="1" customWidth="1"/>
    <col min="267" max="267" width="14.7109375" style="1" customWidth="1"/>
    <col min="268" max="278" width="0" style="1" hidden="1" customWidth="1"/>
    <col min="279" max="279" width="16.85546875" style="1" customWidth="1"/>
    <col min="280" max="280" width="18.28515625" style="1" customWidth="1"/>
    <col min="281" max="281" width="0" style="1" hidden="1" customWidth="1"/>
    <col min="282" max="282" width="12" style="1" customWidth="1"/>
    <col min="283" max="283" width="22.7109375" style="1" customWidth="1"/>
    <col min="284" max="520" width="9.140625" style="1"/>
    <col min="521" max="521" width="20.7109375" style="1" customWidth="1"/>
    <col min="522" max="522" width="21.85546875" style="1" customWidth="1"/>
    <col min="523" max="523" width="14.7109375" style="1" customWidth="1"/>
    <col min="524" max="534" width="0" style="1" hidden="1" customWidth="1"/>
    <col min="535" max="535" width="16.85546875" style="1" customWidth="1"/>
    <col min="536" max="536" width="18.28515625" style="1" customWidth="1"/>
    <col min="537" max="537" width="0" style="1" hidden="1" customWidth="1"/>
    <col min="538" max="538" width="12" style="1" customWidth="1"/>
    <col min="539" max="539" width="22.7109375" style="1" customWidth="1"/>
    <col min="540" max="776" width="9.140625" style="1"/>
    <col min="777" max="777" width="20.7109375" style="1" customWidth="1"/>
    <col min="778" max="778" width="21.85546875" style="1" customWidth="1"/>
    <col min="779" max="779" width="14.7109375" style="1" customWidth="1"/>
    <col min="780" max="790" width="0" style="1" hidden="1" customWidth="1"/>
    <col min="791" max="791" width="16.85546875" style="1" customWidth="1"/>
    <col min="792" max="792" width="18.28515625" style="1" customWidth="1"/>
    <col min="793" max="793" width="0" style="1" hidden="1" customWidth="1"/>
    <col min="794" max="794" width="12" style="1" customWidth="1"/>
    <col min="795" max="795" width="22.7109375" style="1" customWidth="1"/>
    <col min="796" max="1032" width="9.140625" style="1"/>
    <col min="1033" max="1033" width="20.7109375" style="1" customWidth="1"/>
    <col min="1034" max="1034" width="21.85546875" style="1" customWidth="1"/>
    <col min="1035" max="1035" width="14.7109375" style="1" customWidth="1"/>
    <col min="1036" max="1046" width="0" style="1" hidden="1" customWidth="1"/>
    <col min="1047" max="1047" width="16.85546875" style="1" customWidth="1"/>
    <col min="1048" max="1048" width="18.28515625" style="1" customWidth="1"/>
    <col min="1049" max="1049" width="0" style="1" hidden="1" customWidth="1"/>
    <col min="1050" max="1050" width="12" style="1" customWidth="1"/>
    <col min="1051" max="1051" width="22.7109375" style="1" customWidth="1"/>
    <col min="1052" max="1288" width="9.140625" style="1"/>
    <col min="1289" max="1289" width="20.7109375" style="1" customWidth="1"/>
    <col min="1290" max="1290" width="21.85546875" style="1" customWidth="1"/>
    <col min="1291" max="1291" width="14.7109375" style="1" customWidth="1"/>
    <col min="1292" max="1302" width="0" style="1" hidden="1" customWidth="1"/>
    <col min="1303" max="1303" width="16.85546875" style="1" customWidth="1"/>
    <col min="1304" max="1304" width="18.28515625" style="1" customWidth="1"/>
    <col min="1305" max="1305" width="0" style="1" hidden="1" customWidth="1"/>
    <col min="1306" max="1306" width="12" style="1" customWidth="1"/>
    <col min="1307" max="1307" width="22.7109375" style="1" customWidth="1"/>
    <col min="1308" max="1544" width="9.140625" style="1"/>
    <col min="1545" max="1545" width="20.7109375" style="1" customWidth="1"/>
    <col min="1546" max="1546" width="21.85546875" style="1" customWidth="1"/>
    <col min="1547" max="1547" width="14.7109375" style="1" customWidth="1"/>
    <col min="1548" max="1558" width="0" style="1" hidden="1" customWidth="1"/>
    <col min="1559" max="1559" width="16.85546875" style="1" customWidth="1"/>
    <col min="1560" max="1560" width="18.28515625" style="1" customWidth="1"/>
    <col min="1561" max="1561" width="0" style="1" hidden="1" customWidth="1"/>
    <col min="1562" max="1562" width="12" style="1" customWidth="1"/>
    <col min="1563" max="1563" width="22.7109375" style="1" customWidth="1"/>
    <col min="1564" max="1800" width="9.140625" style="1"/>
    <col min="1801" max="1801" width="20.7109375" style="1" customWidth="1"/>
    <col min="1802" max="1802" width="21.85546875" style="1" customWidth="1"/>
    <col min="1803" max="1803" width="14.7109375" style="1" customWidth="1"/>
    <col min="1804" max="1814" width="0" style="1" hidden="1" customWidth="1"/>
    <col min="1815" max="1815" width="16.85546875" style="1" customWidth="1"/>
    <col min="1816" max="1816" width="18.28515625" style="1" customWidth="1"/>
    <col min="1817" max="1817" width="0" style="1" hidden="1" customWidth="1"/>
    <col min="1818" max="1818" width="12" style="1" customWidth="1"/>
    <col min="1819" max="1819" width="22.7109375" style="1" customWidth="1"/>
    <col min="1820" max="2056" width="9.140625" style="1"/>
    <col min="2057" max="2057" width="20.7109375" style="1" customWidth="1"/>
    <col min="2058" max="2058" width="21.85546875" style="1" customWidth="1"/>
    <col min="2059" max="2059" width="14.7109375" style="1" customWidth="1"/>
    <col min="2060" max="2070" width="0" style="1" hidden="1" customWidth="1"/>
    <col min="2071" max="2071" width="16.85546875" style="1" customWidth="1"/>
    <col min="2072" max="2072" width="18.28515625" style="1" customWidth="1"/>
    <col min="2073" max="2073" width="0" style="1" hidden="1" customWidth="1"/>
    <col min="2074" max="2074" width="12" style="1" customWidth="1"/>
    <col min="2075" max="2075" width="22.7109375" style="1" customWidth="1"/>
    <col min="2076" max="2312" width="9.140625" style="1"/>
    <col min="2313" max="2313" width="20.7109375" style="1" customWidth="1"/>
    <col min="2314" max="2314" width="21.85546875" style="1" customWidth="1"/>
    <col min="2315" max="2315" width="14.7109375" style="1" customWidth="1"/>
    <col min="2316" max="2326" width="0" style="1" hidden="1" customWidth="1"/>
    <col min="2327" max="2327" width="16.85546875" style="1" customWidth="1"/>
    <col min="2328" max="2328" width="18.28515625" style="1" customWidth="1"/>
    <col min="2329" max="2329" width="0" style="1" hidden="1" customWidth="1"/>
    <col min="2330" max="2330" width="12" style="1" customWidth="1"/>
    <col min="2331" max="2331" width="22.7109375" style="1" customWidth="1"/>
    <col min="2332" max="2568" width="9.140625" style="1"/>
    <col min="2569" max="2569" width="20.7109375" style="1" customWidth="1"/>
    <col min="2570" max="2570" width="21.85546875" style="1" customWidth="1"/>
    <col min="2571" max="2571" width="14.7109375" style="1" customWidth="1"/>
    <col min="2572" max="2582" width="0" style="1" hidden="1" customWidth="1"/>
    <col min="2583" max="2583" width="16.85546875" style="1" customWidth="1"/>
    <col min="2584" max="2584" width="18.28515625" style="1" customWidth="1"/>
    <col min="2585" max="2585" width="0" style="1" hidden="1" customWidth="1"/>
    <col min="2586" max="2586" width="12" style="1" customWidth="1"/>
    <col min="2587" max="2587" width="22.7109375" style="1" customWidth="1"/>
    <col min="2588" max="2824" width="9.140625" style="1"/>
    <col min="2825" max="2825" width="20.7109375" style="1" customWidth="1"/>
    <col min="2826" max="2826" width="21.85546875" style="1" customWidth="1"/>
    <col min="2827" max="2827" width="14.7109375" style="1" customWidth="1"/>
    <col min="2828" max="2838" width="0" style="1" hidden="1" customWidth="1"/>
    <col min="2839" max="2839" width="16.85546875" style="1" customWidth="1"/>
    <col min="2840" max="2840" width="18.28515625" style="1" customWidth="1"/>
    <col min="2841" max="2841" width="0" style="1" hidden="1" customWidth="1"/>
    <col min="2842" max="2842" width="12" style="1" customWidth="1"/>
    <col min="2843" max="2843" width="22.7109375" style="1" customWidth="1"/>
    <col min="2844" max="3080" width="9.140625" style="1"/>
    <col min="3081" max="3081" width="20.7109375" style="1" customWidth="1"/>
    <col min="3082" max="3082" width="21.85546875" style="1" customWidth="1"/>
    <col min="3083" max="3083" width="14.7109375" style="1" customWidth="1"/>
    <col min="3084" max="3094" width="0" style="1" hidden="1" customWidth="1"/>
    <col min="3095" max="3095" width="16.85546875" style="1" customWidth="1"/>
    <col min="3096" max="3096" width="18.28515625" style="1" customWidth="1"/>
    <col min="3097" max="3097" width="0" style="1" hidden="1" customWidth="1"/>
    <col min="3098" max="3098" width="12" style="1" customWidth="1"/>
    <col min="3099" max="3099" width="22.7109375" style="1" customWidth="1"/>
    <col min="3100" max="3336" width="9.140625" style="1"/>
    <col min="3337" max="3337" width="20.7109375" style="1" customWidth="1"/>
    <col min="3338" max="3338" width="21.85546875" style="1" customWidth="1"/>
    <col min="3339" max="3339" width="14.7109375" style="1" customWidth="1"/>
    <col min="3340" max="3350" width="0" style="1" hidden="1" customWidth="1"/>
    <col min="3351" max="3351" width="16.85546875" style="1" customWidth="1"/>
    <col min="3352" max="3352" width="18.28515625" style="1" customWidth="1"/>
    <col min="3353" max="3353" width="0" style="1" hidden="1" customWidth="1"/>
    <col min="3354" max="3354" width="12" style="1" customWidth="1"/>
    <col min="3355" max="3355" width="22.7109375" style="1" customWidth="1"/>
    <col min="3356" max="3592" width="9.140625" style="1"/>
    <col min="3593" max="3593" width="20.7109375" style="1" customWidth="1"/>
    <col min="3594" max="3594" width="21.85546875" style="1" customWidth="1"/>
    <col min="3595" max="3595" width="14.7109375" style="1" customWidth="1"/>
    <col min="3596" max="3606" width="0" style="1" hidden="1" customWidth="1"/>
    <col min="3607" max="3607" width="16.85546875" style="1" customWidth="1"/>
    <col min="3608" max="3608" width="18.28515625" style="1" customWidth="1"/>
    <col min="3609" max="3609" width="0" style="1" hidden="1" customWidth="1"/>
    <col min="3610" max="3610" width="12" style="1" customWidth="1"/>
    <col min="3611" max="3611" width="22.7109375" style="1" customWidth="1"/>
    <col min="3612" max="3848" width="9.140625" style="1"/>
    <col min="3849" max="3849" width="20.7109375" style="1" customWidth="1"/>
    <col min="3850" max="3850" width="21.85546875" style="1" customWidth="1"/>
    <col min="3851" max="3851" width="14.7109375" style="1" customWidth="1"/>
    <col min="3852" max="3862" width="0" style="1" hidden="1" customWidth="1"/>
    <col min="3863" max="3863" width="16.85546875" style="1" customWidth="1"/>
    <col min="3864" max="3864" width="18.28515625" style="1" customWidth="1"/>
    <col min="3865" max="3865" width="0" style="1" hidden="1" customWidth="1"/>
    <col min="3866" max="3866" width="12" style="1" customWidth="1"/>
    <col min="3867" max="3867" width="22.7109375" style="1" customWidth="1"/>
    <col min="3868" max="4104" width="9.140625" style="1"/>
    <col min="4105" max="4105" width="20.7109375" style="1" customWidth="1"/>
    <col min="4106" max="4106" width="21.85546875" style="1" customWidth="1"/>
    <col min="4107" max="4107" width="14.7109375" style="1" customWidth="1"/>
    <col min="4108" max="4118" width="0" style="1" hidden="1" customWidth="1"/>
    <col min="4119" max="4119" width="16.85546875" style="1" customWidth="1"/>
    <col min="4120" max="4120" width="18.28515625" style="1" customWidth="1"/>
    <col min="4121" max="4121" width="0" style="1" hidden="1" customWidth="1"/>
    <col min="4122" max="4122" width="12" style="1" customWidth="1"/>
    <col min="4123" max="4123" width="22.7109375" style="1" customWidth="1"/>
    <col min="4124" max="4360" width="9.140625" style="1"/>
    <col min="4361" max="4361" width="20.7109375" style="1" customWidth="1"/>
    <col min="4362" max="4362" width="21.85546875" style="1" customWidth="1"/>
    <col min="4363" max="4363" width="14.7109375" style="1" customWidth="1"/>
    <col min="4364" max="4374" width="0" style="1" hidden="1" customWidth="1"/>
    <col min="4375" max="4375" width="16.85546875" style="1" customWidth="1"/>
    <col min="4376" max="4376" width="18.28515625" style="1" customWidth="1"/>
    <col min="4377" max="4377" width="0" style="1" hidden="1" customWidth="1"/>
    <col min="4378" max="4378" width="12" style="1" customWidth="1"/>
    <col min="4379" max="4379" width="22.7109375" style="1" customWidth="1"/>
    <col min="4380" max="4616" width="9.140625" style="1"/>
    <col min="4617" max="4617" width="20.7109375" style="1" customWidth="1"/>
    <col min="4618" max="4618" width="21.85546875" style="1" customWidth="1"/>
    <col min="4619" max="4619" width="14.7109375" style="1" customWidth="1"/>
    <col min="4620" max="4630" width="0" style="1" hidden="1" customWidth="1"/>
    <col min="4631" max="4631" width="16.85546875" style="1" customWidth="1"/>
    <col min="4632" max="4632" width="18.28515625" style="1" customWidth="1"/>
    <col min="4633" max="4633" width="0" style="1" hidden="1" customWidth="1"/>
    <col min="4634" max="4634" width="12" style="1" customWidth="1"/>
    <col min="4635" max="4635" width="22.7109375" style="1" customWidth="1"/>
    <col min="4636" max="4872" width="9.140625" style="1"/>
    <col min="4873" max="4873" width="20.7109375" style="1" customWidth="1"/>
    <col min="4874" max="4874" width="21.85546875" style="1" customWidth="1"/>
    <col min="4875" max="4875" width="14.7109375" style="1" customWidth="1"/>
    <col min="4876" max="4886" width="0" style="1" hidden="1" customWidth="1"/>
    <col min="4887" max="4887" width="16.85546875" style="1" customWidth="1"/>
    <col min="4888" max="4888" width="18.28515625" style="1" customWidth="1"/>
    <col min="4889" max="4889" width="0" style="1" hidden="1" customWidth="1"/>
    <col min="4890" max="4890" width="12" style="1" customWidth="1"/>
    <col min="4891" max="4891" width="22.7109375" style="1" customWidth="1"/>
    <col min="4892" max="5128" width="9.140625" style="1"/>
    <col min="5129" max="5129" width="20.7109375" style="1" customWidth="1"/>
    <col min="5130" max="5130" width="21.85546875" style="1" customWidth="1"/>
    <col min="5131" max="5131" width="14.7109375" style="1" customWidth="1"/>
    <col min="5132" max="5142" width="0" style="1" hidden="1" customWidth="1"/>
    <col min="5143" max="5143" width="16.85546875" style="1" customWidth="1"/>
    <col min="5144" max="5144" width="18.28515625" style="1" customWidth="1"/>
    <col min="5145" max="5145" width="0" style="1" hidden="1" customWidth="1"/>
    <col min="5146" max="5146" width="12" style="1" customWidth="1"/>
    <col min="5147" max="5147" width="22.7109375" style="1" customWidth="1"/>
    <col min="5148" max="5384" width="9.140625" style="1"/>
    <col min="5385" max="5385" width="20.7109375" style="1" customWidth="1"/>
    <col min="5386" max="5386" width="21.85546875" style="1" customWidth="1"/>
    <col min="5387" max="5387" width="14.7109375" style="1" customWidth="1"/>
    <col min="5388" max="5398" width="0" style="1" hidden="1" customWidth="1"/>
    <col min="5399" max="5399" width="16.85546875" style="1" customWidth="1"/>
    <col min="5400" max="5400" width="18.28515625" style="1" customWidth="1"/>
    <col min="5401" max="5401" width="0" style="1" hidden="1" customWidth="1"/>
    <col min="5402" max="5402" width="12" style="1" customWidth="1"/>
    <col min="5403" max="5403" width="22.7109375" style="1" customWidth="1"/>
    <col min="5404" max="5640" width="9.140625" style="1"/>
    <col min="5641" max="5641" width="20.7109375" style="1" customWidth="1"/>
    <col min="5642" max="5642" width="21.85546875" style="1" customWidth="1"/>
    <col min="5643" max="5643" width="14.7109375" style="1" customWidth="1"/>
    <col min="5644" max="5654" width="0" style="1" hidden="1" customWidth="1"/>
    <col min="5655" max="5655" width="16.85546875" style="1" customWidth="1"/>
    <col min="5656" max="5656" width="18.28515625" style="1" customWidth="1"/>
    <col min="5657" max="5657" width="0" style="1" hidden="1" customWidth="1"/>
    <col min="5658" max="5658" width="12" style="1" customWidth="1"/>
    <col min="5659" max="5659" width="22.7109375" style="1" customWidth="1"/>
    <col min="5660" max="5896" width="9.140625" style="1"/>
    <col min="5897" max="5897" width="20.7109375" style="1" customWidth="1"/>
    <col min="5898" max="5898" width="21.85546875" style="1" customWidth="1"/>
    <col min="5899" max="5899" width="14.7109375" style="1" customWidth="1"/>
    <col min="5900" max="5910" width="0" style="1" hidden="1" customWidth="1"/>
    <col min="5911" max="5911" width="16.85546875" style="1" customWidth="1"/>
    <col min="5912" max="5912" width="18.28515625" style="1" customWidth="1"/>
    <col min="5913" max="5913" width="0" style="1" hidden="1" customWidth="1"/>
    <col min="5914" max="5914" width="12" style="1" customWidth="1"/>
    <col min="5915" max="5915" width="22.7109375" style="1" customWidth="1"/>
    <col min="5916" max="6152" width="9.140625" style="1"/>
    <col min="6153" max="6153" width="20.7109375" style="1" customWidth="1"/>
    <col min="6154" max="6154" width="21.85546875" style="1" customWidth="1"/>
    <col min="6155" max="6155" width="14.7109375" style="1" customWidth="1"/>
    <col min="6156" max="6166" width="0" style="1" hidden="1" customWidth="1"/>
    <col min="6167" max="6167" width="16.85546875" style="1" customWidth="1"/>
    <col min="6168" max="6168" width="18.28515625" style="1" customWidth="1"/>
    <col min="6169" max="6169" width="0" style="1" hidden="1" customWidth="1"/>
    <col min="6170" max="6170" width="12" style="1" customWidth="1"/>
    <col min="6171" max="6171" width="22.7109375" style="1" customWidth="1"/>
    <col min="6172" max="6408" width="9.140625" style="1"/>
    <col min="6409" max="6409" width="20.7109375" style="1" customWidth="1"/>
    <col min="6410" max="6410" width="21.85546875" style="1" customWidth="1"/>
    <col min="6411" max="6411" width="14.7109375" style="1" customWidth="1"/>
    <col min="6412" max="6422" width="0" style="1" hidden="1" customWidth="1"/>
    <col min="6423" max="6423" width="16.85546875" style="1" customWidth="1"/>
    <col min="6424" max="6424" width="18.28515625" style="1" customWidth="1"/>
    <col min="6425" max="6425" width="0" style="1" hidden="1" customWidth="1"/>
    <col min="6426" max="6426" width="12" style="1" customWidth="1"/>
    <col min="6427" max="6427" width="22.7109375" style="1" customWidth="1"/>
    <col min="6428" max="6664" width="9.140625" style="1"/>
    <col min="6665" max="6665" width="20.7109375" style="1" customWidth="1"/>
    <col min="6666" max="6666" width="21.85546875" style="1" customWidth="1"/>
    <col min="6667" max="6667" width="14.7109375" style="1" customWidth="1"/>
    <col min="6668" max="6678" width="0" style="1" hidden="1" customWidth="1"/>
    <col min="6679" max="6679" width="16.85546875" style="1" customWidth="1"/>
    <col min="6680" max="6680" width="18.28515625" style="1" customWidth="1"/>
    <col min="6681" max="6681" width="0" style="1" hidden="1" customWidth="1"/>
    <col min="6682" max="6682" width="12" style="1" customWidth="1"/>
    <col min="6683" max="6683" width="22.7109375" style="1" customWidth="1"/>
    <col min="6684" max="6920" width="9.140625" style="1"/>
    <col min="6921" max="6921" width="20.7109375" style="1" customWidth="1"/>
    <col min="6922" max="6922" width="21.85546875" style="1" customWidth="1"/>
    <col min="6923" max="6923" width="14.7109375" style="1" customWidth="1"/>
    <col min="6924" max="6934" width="0" style="1" hidden="1" customWidth="1"/>
    <col min="6935" max="6935" width="16.85546875" style="1" customWidth="1"/>
    <col min="6936" max="6936" width="18.28515625" style="1" customWidth="1"/>
    <col min="6937" max="6937" width="0" style="1" hidden="1" customWidth="1"/>
    <col min="6938" max="6938" width="12" style="1" customWidth="1"/>
    <col min="6939" max="6939" width="22.7109375" style="1" customWidth="1"/>
    <col min="6940" max="7176" width="9.140625" style="1"/>
    <col min="7177" max="7177" width="20.7109375" style="1" customWidth="1"/>
    <col min="7178" max="7178" width="21.85546875" style="1" customWidth="1"/>
    <col min="7179" max="7179" width="14.7109375" style="1" customWidth="1"/>
    <col min="7180" max="7190" width="0" style="1" hidden="1" customWidth="1"/>
    <col min="7191" max="7191" width="16.85546875" style="1" customWidth="1"/>
    <col min="7192" max="7192" width="18.28515625" style="1" customWidth="1"/>
    <col min="7193" max="7193" width="0" style="1" hidden="1" customWidth="1"/>
    <col min="7194" max="7194" width="12" style="1" customWidth="1"/>
    <col min="7195" max="7195" width="22.7109375" style="1" customWidth="1"/>
    <col min="7196" max="7432" width="9.140625" style="1"/>
    <col min="7433" max="7433" width="20.7109375" style="1" customWidth="1"/>
    <col min="7434" max="7434" width="21.85546875" style="1" customWidth="1"/>
    <col min="7435" max="7435" width="14.7109375" style="1" customWidth="1"/>
    <col min="7436" max="7446" width="0" style="1" hidden="1" customWidth="1"/>
    <col min="7447" max="7447" width="16.85546875" style="1" customWidth="1"/>
    <col min="7448" max="7448" width="18.28515625" style="1" customWidth="1"/>
    <col min="7449" max="7449" width="0" style="1" hidden="1" customWidth="1"/>
    <col min="7450" max="7450" width="12" style="1" customWidth="1"/>
    <col min="7451" max="7451" width="22.7109375" style="1" customWidth="1"/>
    <col min="7452" max="7688" width="9.140625" style="1"/>
    <col min="7689" max="7689" width="20.7109375" style="1" customWidth="1"/>
    <col min="7690" max="7690" width="21.85546875" style="1" customWidth="1"/>
    <col min="7691" max="7691" width="14.7109375" style="1" customWidth="1"/>
    <col min="7692" max="7702" width="0" style="1" hidden="1" customWidth="1"/>
    <col min="7703" max="7703" width="16.85546875" style="1" customWidth="1"/>
    <col min="7704" max="7704" width="18.28515625" style="1" customWidth="1"/>
    <col min="7705" max="7705" width="0" style="1" hidden="1" customWidth="1"/>
    <col min="7706" max="7706" width="12" style="1" customWidth="1"/>
    <col min="7707" max="7707" width="22.7109375" style="1" customWidth="1"/>
    <col min="7708" max="7944" width="9.140625" style="1"/>
    <col min="7945" max="7945" width="20.7109375" style="1" customWidth="1"/>
    <col min="7946" max="7946" width="21.85546875" style="1" customWidth="1"/>
    <col min="7947" max="7947" width="14.7109375" style="1" customWidth="1"/>
    <col min="7948" max="7958" width="0" style="1" hidden="1" customWidth="1"/>
    <col min="7959" max="7959" width="16.85546875" style="1" customWidth="1"/>
    <col min="7960" max="7960" width="18.28515625" style="1" customWidth="1"/>
    <col min="7961" max="7961" width="0" style="1" hidden="1" customWidth="1"/>
    <col min="7962" max="7962" width="12" style="1" customWidth="1"/>
    <col min="7963" max="7963" width="22.7109375" style="1" customWidth="1"/>
    <col min="7964" max="8200" width="9.140625" style="1"/>
    <col min="8201" max="8201" width="20.7109375" style="1" customWidth="1"/>
    <col min="8202" max="8202" width="21.85546875" style="1" customWidth="1"/>
    <col min="8203" max="8203" width="14.7109375" style="1" customWidth="1"/>
    <col min="8204" max="8214" width="0" style="1" hidden="1" customWidth="1"/>
    <col min="8215" max="8215" width="16.85546875" style="1" customWidth="1"/>
    <col min="8216" max="8216" width="18.28515625" style="1" customWidth="1"/>
    <col min="8217" max="8217" width="0" style="1" hidden="1" customWidth="1"/>
    <col min="8218" max="8218" width="12" style="1" customWidth="1"/>
    <col min="8219" max="8219" width="22.7109375" style="1" customWidth="1"/>
    <col min="8220" max="8456" width="9.140625" style="1"/>
    <col min="8457" max="8457" width="20.7109375" style="1" customWidth="1"/>
    <col min="8458" max="8458" width="21.85546875" style="1" customWidth="1"/>
    <col min="8459" max="8459" width="14.7109375" style="1" customWidth="1"/>
    <col min="8460" max="8470" width="0" style="1" hidden="1" customWidth="1"/>
    <col min="8471" max="8471" width="16.85546875" style="1" customWidth="1"/>
    <col min="8472" max="8472" width="18.28515625" style="1" customWidth="1"/>
    <col min="8473" max="8473" width="0" style="1" hidden="1" customWidth="1"/>
    <col min="8474" max="8474" width="12" style="1" customWidth="1"/>
    <col min="8475" max="8475" width="22.7109375" style="1" customWidth="1"/>
    <col min="8476" max="8712" width="9.140625" style="1"/>
    <col min="8713" max="8713" width="20.7109375" style="1" customWidth="1"/>
    <col min="8714" max="8714" width="21.85546875" style="1" customWidth="1"/>
    <col min="8715" max="8715" width="14.7109375" style="1" customWidth="1"/>
    <col min="8716" max="8726" width="0" style="1" hidden="1" customWidth="1"/>
    <col min="8727" max="8727" width="16.85546875" style="1" customWidth="1"/>
    <col min="8728" max="8728" width="18.28515625" style="1" customWidth="1"/>
    <col min="8729" max="8729" width="0" style="1" hidden="1" customWidth="1"/>
    <col min="8730" max="8730" width="12" style="1" customWidth="1"/>
    <col min="8731" max="8731" width="22.7109375" style="1" customWidth="1"/>
    <col min="8732" max="8968" width="9.140625" style="1"/>
    <col min="8969" max="8969" width="20.7109375" style="1" customWidth="1"/>
    <col min="8970" max="8970" width="21.85546875" style="1" customWidth="1"/>
    <col min="8971" max="8971" width="14.7109375" style="1" customWidth="1"/>
    <col min="8972" max="8982" width="0" style="1" hidden="1" customWidth="1"/>
    <col min="8983" max="8983" width="16.85546875" style="1" customWidth="1"/>
    <col min="8984" max="8984" width="18.28515625" style="1" customWidth="1"/>
    <col min="8985" max="8985" width="0" style="1" hidden="1" customWidth="1"/>
    <col min="8986" max="8986" width="12" style="1" customWidth="1"/>
    <col min="8987" max="8987" width="22.7109375" style="1" customWidth="1"/>
    <col min="8988" max="9224" width="9.140625" style="1"/>
    <col min="9225" max="9225" width="20.7109375" style="1" customWidth="1"/>
    <col min="9226" max="9226" width="21.85546875" style="1" customWidth="1"/>
    <col min="9227" max="9227" width="14.7109375" style="1" customWidth="1"/>
    <col min="9228" max="9238" width="0" style="1" hidden="1" customWidth="1"/>
    <col min="9239" max="9239" width="16.85546875" style="1" customWidth="1"/>
    <col min="9240" max="9240" width="18.28515625" style="1" customWidth="1"/>
    <col min="9241" max="9241" width="0" style="1" hidden="1" customWidth="1"/>
    <col min="9242" max="9242" width="12" style="1" customWidth="1"/>
    <col min="9243" max="9243" width="22.7109375" style="1" customWidth="1"/>
    <col min="9244" max="9480" width="9.140625" style="1"/>
    <col min="9481" max="9481" width="20.7109375" style="1" customWidth="1"/>
    <col min="9482" max="9482" width="21.85546875" style="1" customWidth="1"/>
    <col min="9483" max="9483" width="14.7109375" style="1" customWidth="1"/>
    <col min="9484" max="9494" width="0" style="1" hidden="1" customWidth="1"/>
    <col min="9495" max="9495" width="16.85546875" style="1" customWidth="1"/>
    <col min="9496" max="9496" width="18.28515625" style="1" customWidth="1"/>
    <col min="9497" max="9497" width="0" style="1" hidden="1" customWidth="1"/>
    <col min="9498" max="9498" width="12" style="1" customWidth="1"/>
    <col min="9499" max="9499" width="22.7109375" style="1" customWidth="1"/>
    <col min="9500" max="9736" width="9.140625" style="1"/>
    <col min="9737" max="9737" width="20.7109375" style="1" customWidth="1"/>
    <col min="9738" max="9738" width="21.85546875" style="1" customWidth="1"/>
    <col min="9739" max="9739" width="14.7109375" style="1" customWidth="1"/>
    <col min="9740" max="9750" width="0" style="1" hidden="1" customWidth="1"/>
    <col min="9751" max="9751" width="16.85546875" style="1" customWidth="1"/>
    <col min="9752" max="9752" width="18.28515625" style="1" customWidth="1"/>
    <col min="9753" max="9753" width="0" style="1" hidden="1" customWidth="1"/>
    <col min="9754" max="9754" width="12" style="1" customWidth="1"/>
    <col min="9755" max="9755" width="22.7109375" style="1" customWidth="1"/>
    <col min="9756" max="9992" width="9.140625" style="1"/>
    <col min="9993" max="9993" width="20.7109375" style="1" customWidth="1"/>
    <col min="9994" max="9994" width="21.85546875" style="1" customWidth="1"/>
    <col min="9995" max="9995" width="14.7109375" style="1" customWidth="1"/>
    <col min="9996" max="10006" width="0" style="1" hidden="1" customWidth="1"/>
    <col min="10007" max="10007" width="16.85546875" style="1" customWidth="1"/>
    <col min="10008" max="10008" width="18.28515625" style="1" customWidth="1"/>
    <col min="10009" max="10009" width="0" style="1" hidden="1" customWidth="1"/>
    <col min="10010" max="10010" width="12" style="1" customWidth="1"/>
    <col min="10011" max="10011" width="22.7109375" style="1" customWidth="1"/>
    <col min="10012" max="10248" width="9.140625" style="1"/>
    <col min="10249" max="10249" width="20.7109375" style="1" customWidth="1"/>
    <col min="10250" max="10250" width="21.85546875" style="1" customWidth="1"/>
    <col min="10251" max="10251" width="14.7109375" style="1" customWidth="1"/>
    <col min="10252" max="10262" width="0" style="1" hidden="1" customWidth="1"/>
    <col min="10263" max="10263" width="16.85546875" style="1" customWidth="1"/>
    <col min="10264" max="10264" width="18.28515625" style="1" customWidth="1"/>
    <col min="10265" max="10265" width="0" style="1" hidden="1" customWidth="1"/>
    <col min="10266" max="10266" width="12" style="1" customWidth="1"/>
    <col min="10267" max="10267" width="22.7109375" style="1" customWidth="1"/>
    <col min="10268" max="10504" width="9.140625" style="1"/>
    <col min="10505" max="10505" width="20.7109375" style="1" customWidth="1"/>
    <col min="10506" max="10506" width="21.85546875" style="1" customWidth="1"/>
    <col min="10507" max="10507" width="14.7109375" style="1" customWidth="1"/>
    <col min="10508" max="10518" width="0" style="1" hidden="1" customWidth="1"/>
    <col min="10519" max="10519" width="16.85546875" style="1" customWidth="1"/>
    <col min="10520" max="10520" width="18.28515625" style="1" customWidth="1"/>
    <col min="10521" max="10521" width="0" style="1" hidden="1" customWidth="1"/>
    <col min="10522" max="10522" width="12" style="1" customWidth="1"/>
    <col min="10523" max="10523" width="22.7109375" style="1" customWidth="1"/>
    <col min="10524" max="10760" width="9.140625" style="1"/>
    <col min="10761" max="10761" width="20.7109375" style="1" customWidth="1"/>
    <col min="10762" max="10762" width="21.85546875" style="1" customWidth="1"/>
    <col min="10763" max="10763" width="14.7109375" style="1" customWidth="1"/>
    <col min="10764" max="10774" width="0" style="1" hidden="1" customWidth="1"/>
    <col min="10775" max="10775" width="16.85546875" style="1" customWidth="1"/>
    <col min="10776" max="10776" width="18.28515625" style="1" customWidth="1"/>
    <col min="10777" max="10777" width="0" style="1" hidden="1" customWidth="1"/>
    <col min="10778" max="10778" width="12" style="1" customWidth="1"/>
    <col min="10779" max="10779" width="22.7109375" style="1" customWidth="1"/>
    <col min="10780" max="11016" width="9.140625" style="1"/>
    <col min="11017" max="11017" width="20.7109375" style="1" customWidth="1"/>
    <col min="11018" max="11018" width="21.85546875" style="1" customWidth="1"/>
    <col min="11019" max="11019" width="14.7109375" style="1" customWidth="1"/>
    <col min="11020" max="11030" width="0" style="1" hidden="1" customWidth="1"/>
    <col min="11031" max="11031" width="16.85546875" style="1" customWidth="1"/>
    <col min="11032" max="11032" width="18.28515625" style="1" customWidth="1"/>
    <col min="11033" max="11033" width="0" style="1" hidden="1" customWidth="1"/>
    <col min="11034" max="11034" width="12" style="1" customWidth="1"/>
    <col min="11035" max="11035" width="22.7109375" style="1" customWidth="1"/>
    <col min="11036" max="11272" width="9.140625" style="1"/>
    <col min="11273" max="11273" width="20.7109375" style="1" customWidth="1"/>
    <col min="11274" max="11274" width="21.85546875" style="1" customWidth="1"/>
    <col min="11275" max="11275" width="14.7109375" style="1" customWidth="1"/>
    <col min="11276" max="11286" width="0" style="1" hidden="1" customWidth="1"/>
    <col min="11287" max="11287" width="16.85546875" style="1" customWidth="1"/>
    <col min="11288" max="11288" width="18.28515625" style="1" customWidth="1"/>
    <col min="11289" max="11289" width="0" style="1" hidden="1" customWidth="1"/>
    <col min="11290" max="11290" width="12" style="1" customWidth="1"/>
    <col min="11291" max="11291" width="22.7109375" style="1" customWidth="1"/>
    <col min="11292" max="11528" width="9.140625" style="1"/>
    <col min="11529" max="11529" width="20.7109375" style="1" customWidth="1"/>
    <col min="11530" max="11530" width="21.85546875" style="1" customWidth="1"/>
    <col min="11531" max="11531" width="14.7109375" style="1" customWidth="1"/>
    <col min="11532" max="11542" width="0" style="1" hidden="1" customWidth="1"/>
    <col min="11543" max="11543" width="16.85546875" style="1" customWidth="1"/>
    <col min="11544" max="11544" width="18.28515625" style="1" customWidth="1"/>
    <col min="11545" max="11545" width="0" style="1" hidden="1" customWidth="1"/>
    <col min="11546" max="11546" width="12" style="1" customWidth="1"/>
    <col min="11547" max="11547" width="22.7109375" style="1" customWidth="1"/>
    <col min="11548" max="11784" width="9.140625" style="1"/>
    <col min="11785" max="11785" width="20.7109375" style="1" customWidth="1"/>
    <col min="11786" max="11786" width="21.85546875" style="1" customWidth="1"/>
    <col min="11787" max="11787" width="14.7109375" style="1" customWidth="1"/>
    <col min="11788" max="11798" width="0" style="1" hidden="1" customWidth="1"/>
    <col min="11799" max="11799" width="16.85546875" style="1" customWidth="1"/>
    <col min="11800" max="11800" width="18.28515625" style="1" customWidth="1"/>
    <col min="11801" max="11801" width="0" style="1" hidden="1" customWidth="1"/>
    <col min="11802" max="11802" width="12" style="1" customWidth="1"/>
    <col min="11803" max="11803" width="22.7109375" style="1" customWidth="1"/>
    <col min="11804" max="12040" width="9.140625" style="1"/>
    <col min="12041" max="12041" width="20.7109375" style="1" customWidth="1"/>
    <col min="12042" max="12042" width="21.85546875" style="1" customWidth="1"/>
    <col min="12043" max="12043" width="14.7109375" style="1" customWidth="1"/>
    <col min="12044" max="12054" width="0" style="1" hidden="1" customWidth="1"/>
    <col min="12055" max="12055" width="16.85546875" style="1" customWidth="1"/>
    <col min="12056" max="12056" width="18.28515625" style="1" customWidth="1"/>
    <col min="12057" max="12057" width="0" style="1" hidden="1" customWidth="1"/>
    <col min="12058" max="12058" width="12" style="1" customWidth="1"/>
    <col min="12059" max="12059" width="22.7109375" style="1" customWidth="1"/>
    <col min="12060" max="12296" width="9.140625" style="1"/>
    <col min="12297" max="12297" width="20.7109375" style="1" customWidth="1"/>
    <col min="12298" max="12298" width="21.85546875" style="1" customWidth="1"/>
    <col min="12299" max="12299" width="14.7109375" style="1" customWidth="1"/>
    <col min="12300" max="12310" width="0" style="1" hidden="1" customWidth="1"/>
    <col min="12311" max="12311" width="16.85546875" style="1" customWidth="1"/>
    <col min="12312" max="12312" width="18.28515625" style="1" customWidth="1"/>
    <col min="12313" max="12313" width="0" style="1" hidden="1" customWidth="1"/>
    <col min="12314" max="12314" width="12" style="1" customWidth="1"/>
    <col min="12315" max="12315" width="22.7109375" style="1" customWidth="1"/>
    <col min="12316" max="12552" width="9.140625" style="1"/>
    <col min="12553" max="12553" width="20.7109375" style="1" customWidth="1"/>
    <col min="12554" max="12554" width="21.85546875" style="1" customWidth="1"/>
    <col min="12555" max="12555" width="14.7109375" style="1" customWidth="1"/>
    <col min="12556" max="12566" width="0" style="1" hidden="1" customWidth="1"/>
    <col min="12567" max="12567" width="16.85546875" style="1" customWidth="1"/>
    <col min="12568" max="12568" width="18.28515625" style="1" customWidth="1"/>
    <col min="12569" max="12569" width="0" style="1" hidden="1" customWidth="1"/>
    <col min="12570" max="12570" width="12" style="1" customWidth="1"/>
    <col min="12571" max="12571" width="22.7109375" style="1" customWidth="1"/>
    <col min="12572" max="12808" width="9.140625" style="1"/>
    <col min="12809" max="12809" width="20.7109375" style="1" customWidth="1"/>
    <col min="12810" max="12810" width="21.85546875" style="1" customWidth="1"/>
    <col min="12811" max="12811" width="14.7109375" style="1" customWidth="1"/>
    <col min="12812" max="12822" width="0" style="1" hidden="1" customWidth="1"/>
    <col min="12823" max="12823" width="16.85546875" style="1" customWidth="1"/>
    <col min="12824" max="12824" width="18.28515625" style="1" customWidth="1"/>
    <col min="12825" max="12825" width="0" style="1" hidden="1" customWidth="1"/>
    <col min="12826" max="12826" width="12" style="1" customWidth="1"/>
    <col min="12827" max="12827" width="22.7109375" style="1" customWidth="1"/>
    <col min="12828" max="13064" width="9.140625" style="1"/>
    <col min="13065" max="13065" width="20.7109375" style="1" customWidth="1"/>
    <col min="13066" max="13066" width="21.85546875" style="1" customWidth="1"/>
    <col min="13067" max="13067" width="14.7109375" style="1" customWidth="1"/>
    <col min="13068" max="13078" width="0" style="1" hidden="1" customWidth="1"/>
    <col min="13079" max="13079" width="16.85546875" style="1" customWidth="1"/>
    <col min="13080" max="13080" width="18.28515625" style="1" customWidth="1"/>
    <col min="13081" max="13081" width="0" style="1" hidden="1" customWidth="1"/>
    <col min="13082" max="13082" width="12" style="1" customWidth="1"/>
    <col min="13083" max="13083" width="22.7109375" style="1" customWidth="1"/>
    <col min="13084" max="13320" width="9.140625" style="1"/>
    <col min="13321" max="13321" width="20.7109375" style="1" customWidth="1"/>
    <col min="13322" max="13322" width="21.85546875" style="1" customWidth="1"/>
    <col min="13323" max="13323" width="14.7109375" style="1" customWidth="1"/>
    <col min="13324" max="13334" width="0" style="1" hidden="1" customWidth="1"/>
    <col min="13335" max="13335" width="16.85546875" style="1" customWidth="1"/>
    <col min="13336" max="13336" width="18.28515625" style="1" customWidth="1"/>
    <col min="13337" max="13337" width="0" style="1" hidden="1" customWidth="1"/>
    <col min="13338" max="13338" width="12" style="1" customWidth="1"/>
    <col min="13339" max="13339" width="22.7109375" style="1" customWidth="1"/>
    <col min="13340" max="13576" width="9.140625" style="1"/>
    <col min="13577" max="13577" width="20.7109375" style="1" customWidth="1"/>
    <col min="13578" max="13578" width="21.85546875" style="1" customWidth="1"/>
    <col min="13579" max="13579" width="14.7109375" style="1" customWidth="1"/>
    <col min="13580" max="13590" width="0" style="1" hidden="1" customWidth="1"/>
    <col min="13591" max="13591" width="16.85546875" style="1" customWidth="1"/>
    <col min="13592" max="13592" width="18.28515625" style="1" customWidth="1"/>
    <col min="13593" max="13593" width="0" style="1" hidden="1" customWidth="1"/>
    <col min="13594" max="13594" width="12" style="1" customWidth="1"/>
    <col min="13595" max="13595" width="22.7109375" style="1" customWidth="1"/>
    <col min="13596" max="13832" width="9.140625" style="1"/>
    <col min="13833" max="13833" width="20.7109375" style="1" customWidth="1"/>
    <col min="13834" max="13834" width="21.85546875" style="1" customWidth="1"/>
    <col min="13835" max="13835" width="14.7109375" style="1" customWidth="1"/>
    <col min="13836" max="13846" width="0" style="1" hidden="1" customWidth="1"/>
    <col min="13847" max="13847" width="16.85546875" style="1" customWidth="1"/>
    <col min="13848" max="13848" width="18.28515625" style="1" customWidth="1"/>
    <col min="13849" max="13849" width="0" style="1" hidden="1" customWidth="1"/>
    <col min="13850" max="13850" width="12" style="1" customWidth="1"/>
    <col min="13851" max="13851" width="22.7109375" style="1" customWidth="1"/>
    <col min="13852" max="14088" width="9.140625" style="1"/>
    <col min="14089" max="14089" width="20.7109375" style="1" customWidth="1"/>
    <col min="14090" max="14090" width="21.85546875" style="1" customWidth="1"/>
    <col min="14091" max="14091" width="14.7109375" style="1" customWidth="1"/>
    <col min="14092" max="14102" width="0" style="1" hidden="1" customWidth="1"/>
    <col min="14103" max="14103" width="16.85546875" style="1" customWidth="1"/>
    <col min="14104" max="14104" width="18.28515625" style="1" customWidth="1"/>
    <col min="14105" max="14105" width="0" style="1" hidden="1" customWidth="1"/>
    <col min="14106" max="14106" width="12" style="1" customWidth="1"/>
    <col min="14107" max="14107" width="22.7109375" style="1" customWidth="1"/>
    <col min="14108" max="14344" width="9.140625" style="1"/>
    <col min="14345" max="14345" width="20.7109375" style="1" customWidth="1"/>
    <col min="14346" max="14346" width="21.85546875" style="1" customWidth="1"/>
    <col min="14347" max="14347" width="14.7109375" style="1" customWidth="1"/>
    <col min="14348" max="14358" width="0" style="1" hidden="1" customWidth="1"/>
    <col min="14359" max="14359" width="16.85546875" style="1" customWidth="1"/>
    <col min="14360" max="14360" width="18.28515625" style="1" customWidth="1"/>
    <col min="14361" max="14361" width="0" style="1" hidden="1" customWidth="1"/>
    <col min="14362" max="14362" width="12" style="1" customWidth="1"/>
    <col min="14363" max="14363" width="22.7109375" style="1" customWidth="1"/>
    <col min="14364" max="14600" width="9.140625" style="1"/>
    <col min="14601" max="14601" width="20.7109375" style="1" customWidth="1"/>
    <col min="14602" max="14602" width="21.85546875" style="1" customWidth="1"/>
    <col min="14603" max="14603" width="14.7109375" style="1" customWidth="1"/>
    <col min="14604" max="14614" width="0" style="1" hidden="1" customWidth="1"/>
    <col min="14615" max="14615" width="16.85546875" style="1" customWidth="1"/>
    <col min="14616" max="14616" width="18.28515625" style="1" customWidth="1"/>
    <col min="14617" max="14617" width="0" style="1" hidden="1" customWidth="1"/>
    <col min="14618" max="14618" width="12" style="1" customWidth="1"/>
    <col min="14619" max="14619" width="22.7109375" style="1" customWidth="1"/>
    <col min="14620" max="14856" width="9.140625" style="1"/>
    <col min="14857" max="14857" width="20.7109375" style="1" customWidth="1"/>
    <col min="14858" max="14858" width="21.85546875" style="1" customWidth="1"/>
    <col min="14859" max="14859" width="14.7109375" style="1" customWidth="1"/>
    <col min="14860" max="14870" width="0" style="1" hidden="1" customWidth="1"/>
    <col min="14871" max="14871" width="16.85546875" style="1" customWidth="1"/>
    <col min="14872" max="14872" width="18.28515625" style="1" customWidth="1"/>
    <col min="14873" max="14873" width="0" style="1" hidden="1" customWidth="1"/>
    <col min="14874" max="14874" width="12" style="1" customWidth="1"/>
    <col min="14875" max="14875" width="22.7109375" style="1" customWidth="1"/>
    <col min="14876" max="15112" width="9.140625" style="1"/>
    <col min="15113" max="15113" width="20.7109375" style="1" customWidth="1"/>
    <col min="15114" max="15114" width="21.85546875" style="1" customWidth="1"/>
    <col min="15115" max="15115" width="14.7109375" style="1" customWidth="1"/>
    <col min="15116" max="15126" width="0" style="1" hidden="1" customWidth="1"/>
    <col min="15127" max="15127" width="16.85546875" style="1" customWidth="1"/>
    <col min="15128" max="15128" width="18.28515625" style="1" customWidth="1"/>
    <col min="15129" max="15129" width="0" style="1" hidden="1" customWidth="1"/>
    <col min="15130" max="15130" width="12" style="1" customWidth="1"/>
    <col min="15131" max="15131" width="22.7109375" style="1" customWidth="1"/>
    <col min="15132" max="15368" width="9.140625" style="1"/>
    <col min="15369" max="15369" width="20.7109375" style="1" customWidth="1"/>
    <col min="15370" max="15370" width="21.85546875" style="1" customWidth="1"/>
    <col min="15371" max="15371" width="14.7109375" style="1" customWidth="1"/>
    <col min="15372" max="15382" width="0" style="1" hidden="1" customWidth="1"/>
    <col min="15383" max="15383" width="16.85546875" style="1" customWidth="1"/>
    <col min="15384" max="15384" width="18.28515625" style="1" customWidth="1"/>
    <col min="15385" max="15385" width="0" style="1" hidden="1" customWidth="1"/>
    <col min="15386" max="15386" width="12" style="1" customWidth="1"/>
    <col min="15387" max="15387" width="22.7109375" style="1" customWidth="1"/>
    <col min="15388" max="15624" width="9.140625" style="1"/>
    <col min="15625" max="15625" width="20.7109375" style="1" customWidth="1"/>
    <col min="15626" max="15626" width="21.85546875" style="1" customWidth="1"/>
    <col min="15627" max="15627" width="14.7109375" style="1" customWidth="1"/>
    <col min="15628" max="15638" width="0" style="1" hidden="1" customWidth="1"/>
    <col min="15639" max="15639" width="16.85546875" style="1" customWidth="1"/>
    <col min="15640" max="15640" width="18.28515625" style="1" customWidth="1"/>
    <col min="15641" max="15641" width="0" style="1" hidden="1" customWidth="1"/>
    <col min="15642" max="15642" width="12" style="1" customWidth="1"/>
    <col min="15643" max="15643" width="22.7109375" style="1" customWidth="1"/>
    <col min="15644" max="15880" width="9.140625" style="1"/>
    <col min="15881" max="15881" width="20.7109375" style="1" customWidth="1"/>
    <col min="15882" max="15882" width="21.85546875" style="1" customWidth="1"/>
    <col min="15883" max="15883" width="14.7109375" style="1" customWidth="1"/>
    <col min="15884" max="15894" width="0" style="1" hidden="1" customWidth="1"/>
    <col min="15895" max="15895" width="16.85546875" style="1" customWidth="1"/>
    <col min="15896" max="15896" width="18.28515625" style="1" customWidth="1"/>
    <col min="15897" max="15897" width="0" style="1" hidden="1" customWidth="1"/>
    <col min="15898" max="15898" width="12" style="1" customWidth="1"/>
    <col min="15899" max="15899" width="22.7109375" style="1" customWidth="1"/>
    <col min="15900" max="16136" width="9.140625" style="1"/>
    <col min="16137" max="16137" width="20.7109375" style="1" customWidth="1"/>
    <col min="16138" max="16138" width="21.85546875" style="1" customWidth="1"/>
    <col min="16139" max="16139" width="14.7109375" style="1" customWidth="1"/>
    <col min="16140" max="16150" width="0" style="1" hidden="1" customWidth="1"/>
    <col min="16151" max="16151" width="16.85546875" style="1" customWidth="1"/>
    <col min="16152" max="16152" width="18.28515625" style="1" customWidth="1"/>
    <col min="16153" max="16153" width="0" style="1" hidden="1" customWidth="1"/>
    <col min="16154" max="16154" width="12" style="1" customWidth="1"/>
    <col min="16155" max="16155" width="22.7109375" style="1" customWidth="1"/>
    <col min="16156" max="16384" width="9.140625" style="1"/>
  </cols>
  <sheetData>
    <row r="1" spans="1:28" ht="45.75" customHeight="1">
      <c r="A1" s="109" t="s">
        <v>107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10"/>
      <c r="M1" s="110"/>
      <c r="N1" s="110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8">
      <c r="T2" s="5"/>
    </row>
    <row r="3" spans="1:28" ht="71.25" customHeight="1">
      <c r="A3" s="10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8</v>
      </c>
      <c r="J3" s="48" t="s">
        <v>9</v>
      </c>
      <c r="K3" s="50" t="s">
        <v>10</v>
      </c>
      <c r="L3" s="48" t="s">
        <v>11</v>
      </c>
      <c r="M3" s="48" t="s">
        <v>12</v>
      </c>
      <c r="N3" s="13" t="s">
        <v>13</v>
      </c>
      <c r="O3" s="14" t="s">
        <v>14</v>
      </c>
      <c r="P3" s="14" t="s">
        <v>15</v>
      </c>
      <c r="Q3" s="15" t="s">
        <v>13</v>
      </c>
      <c r="R3" s="15" t="s">
        <v>13</v>
      </c>
      <c r="S3" s="16" t="s">
        <v>16</v>
      </c>
      <c r="T3" s="16" t="s">
        <v>17</v>
      </c>
      <c r="U3" s="15" t="s">
        <v>13</v>
      </c>
      <c r="V3" s="16" t="s">
        <v>18</v>
      </c>
      <c r="W3" s="81" t="s">
        <v>57</v>
      </c>
      <c r="X3" s="15" t="s">
        <v>13</v>
      </c>
      <c r="Y3" s="16" t="s">
        <v>58</v>
      </c>
      <c r="Z3" s="15" t="s">
        <v>13</v>
      </c>
      <c r="AA3" s="17" t="s">
        <v>19</v>
      </c>
    </row>
    <row r="4" spans="1:28" s="3" customFormat="1" ht="58.5" hidden="1" customHeight="1">
      <c r="A4" s="46" t="s">
        <v>20</v>
      </c>
      <c r="B4" s="47" t="s">
        <v>21</v>
      </c>
      <c r="C4" s="20" t="s">
        <v>22</v>
      </c>
      <c r="D4" s="21">
        <v>15.27</v>
      </c>
      <c r="E4" s="21" t="e">
        <f>#REF!*1.18</f>
        <v>#REF!</v>
      </c>
      <c r="F4" s="21">
        <v>15.27</v>
      </c>
      <c r="G4" s="21">
        <v>17.100000000000001</v>
      </c>
      <c r="H4" s="22">
        <f>G4/D4</f>
        <v>1.1198428290766209</v>
      </c>
      <c r="I4" s="21">
        <f>(F4+G4)/2</f>
        <v>16.185000000000002</v>
      </c>
      <c r="J4" s="23" t="e">
        <f t="shared" ref="J4:J19" si="0">I4/E4</f>
        <v>#REF!</v>
      </c>
      <c r="K4" s="50"/>
      <c r="L4" s="24">
        <v>17.100000000000001</v>
      </c>
      <c r="M4" s="24">
        <v>17.82</v>
      </c>
      <c r="N4" s="25">
        <f>M4/L4</f>
        <v>1.0421052631578946</v>
      </c>
      <c r="O4" s="26">
        <v>19.71</v>
      </c>
      <c r="P4" s="26">
        <v>20.91</v>
      </c>
      <c r="Q4" s="27" t="e">
        <f>P4/#REF!</f>
        <v>#REF!</v>
      </c>
      <c r="R4" s="27">
        <f>P4/O4</f>
        <v>1.060882800608828</v>
      </c>
      <c r="S4" s="26">
        <v>20.91</v>
      </c>
      <c r="T4" s="26">
        <v>21.54</v>
      </c>
      <c r="U4" s="28">
        <f>T4/S4</f>
        <v>1.0301291248206599</v>
      </c>
      <c r="V4" s="26">
        <v>22.18</v>
      </c>
      <c r="W4" s="29">
        <v>22.56</v>
      </c>
      <c r="X4" s="27">
        <f>W4/V4</f>
        <v>1.0171325518485121</v>
      </c>
      <c r="Y4" s="29">
        <v>23.02</v>
      </c>
      <c r="Z4" s="27">
        <f>Y4/W4</f>
        <v>1.0203900709219857</v>
      </c>
      <c r="AA4" s="48" t="s">
        <v>69</v>
      </c>
    </row>
    <row r="5" spans="1:28" s="3" customFormat="1" ht="51.75" hidden="1" customHeight="1">
      <c r="A5" s="46" t="s">
        <v>23</v>
      </c>
      <c r="B5" s="47" t="s">
        <v>24</v>
      </c>
      <c r="C5" s="20" t="s">
        <v>22</v>
      </c>
      <c r="D5" s="21">
        <v>10.97</v>
      </c>
      <c r="E5" s="21" t="e">
        <f>#REF!*1.18</f>
        <v>#REF!</v>
      </c>
      <c r="F5" s="21">
        <v>10.97</v>
      </c>
      <c r="G5" s="21">
        <v>12.28</v>
      </c>
      <c r="H5" s="22">
        <f>G5/D5</f>
        <v>1.1194165907019142</v>
      </c>
      <c r="I5" s="21">
        <f>(F5+G5)/2</f>
        <v>11.625</v>
      </c>
      <c r="J5" s="23" t="e">
        <f t="shared" si="0"/>
        <v>#REF!</v>
      </c>
      <c r="K5" s="30"/>
      <c r="L5" s="24">
        <v>12.28</v>
      </c>
      <c r="M5" s="24">
        <v>12.8</v>
      </c>
      <c r="N5" s="25">
        <f t="shared" ref="N5:N19" si="1">M5/L5</f>
        <v>1.0423452768729642</v>
      </c>
      <c r="O5" s="26">
        <v>14.16</v>
      </c>
      <c r="P5" s="26">
        <v>15.02</v>
      </c>
      <c r="Q5" s="27" t="e">
        <f>P5/#REF!</f>
        <v>#REF!</v>
      </c>
      <c r="R5" s="27">
        <f t="shared" ref="R5:R21" si="2">P5/O5</f>
        <v>1.0607344632768361</v>
      </c>
      <c r="S5" s="26">
        <v>15.02</v>
      </c>
      <c r="T5" s="26">
        <v>15.47</v>
      </c>
      <c r="U5" s="28">
        <f t="shared" ref="U5:U19" si="3">T5/S5</f>
        <v>1.029960053262317</v>
      </c>
      <c r="V5" s="26">
        <v>15.93</v>
      </c>
      <c r="W5" s="29">
        <v>16.2</v>
      </c>
      <c r="X5" s="27">
        <f t="shared" ref="X5:X21" si="4">W5/V5</f>
        <v>1.0169491525423728</v>
      </c>
      <c r="Y5" s="29">
        <v>16.52</v>
      </c>
      <c r="Z5" s="27">
        <f t="shared" ref="Z5:Z12" si="5">Y5/W5</f>
        <v>1.019753086419753</v>
      </c>
      <c r="AA5" s="48" t="s">
        <v>70</v>
      </c>
    </row>
    <row r="6" spans="1:28" s="3" customFormat="1" ht="28.5" customHeight="1">
      <c r="A6" s="79" t="s">
        <v>83</v>
      </c>
      <c r="B6" s="96" t="s">
        <v>104</v>
      </c>
      <c r="C6" s="20"/>
      <c r="D6" s="21"/>
      <c r="E6" s="21"/>
      <c r="F6" s="21"/>
      <c r="G6" s="21"/>
      <c r="H6" s="22"/>
      <c r="I6" s="21"/>
      <c r="J6" s="23"/>
      <c r="K6" s="30"/>
      <c r="L6" s="24"/>
      <c r="M6" s="24"/>
      <c r="N6" s="25"/>
      <c r="O6" s="26"/>
      <c r="P6" s="26"/>
      <c r="Q6" s="27"/>
      <c r="R6" s="27"/>
      <c r="S6" s="26"/>
      <c r="T6" s="26"/>
      <c r="U6" s="28"/>
      <c r="V6" s="26"/>
      <c r="W6" s="29"/>
      <c r="X6" s="27"/>
      <c r="Y6" s="29"/>
      <c r="Z6" s="27"/>
      <c r="AA6" s="48"/>
    </row>
    <row r="7" spans="1:28" s="3" customFormat="1" ht="45" customHeight="1">
      <c r="A7" s="46" t="s">
        <v>25</v>
      </c>
      <c r="B7" s="47" t="s">
        <v>105</v>
      </c>
      <c r="C7" s="20" t="s">
        <v>22</v>
      </c>
      <c r="D7" s="21"/>
      <c r="E7" s="21"/>
      <c r="F7" s="21"/>
      <c r="G7" s="21" t="s">
        <v>26</v>
      </c>
      <c r="H7" s="22"/>
      <c r="I7" s="21"/>
      <c r="J7" s="23"/>
      <c r="K7" s="30"/>
      <c r="L7" s="31">
        <v>1403.67</v>
      </c>
      <c r="M7" s="31">
        <v>98.92</v>
      </c>
      <c r="N7" s="25">
        <f t="shared" si="1"/>
        <v>7.047240448253507E-2</v>
      </c>
      <c r="O7" s="32">
        <v>107.33</v>
      </c>
      <c r="P7" s="32">
        <v>113.76</v>
      </c>
      <c r="Q7" s="27" t="e">
        <f>P7/#REF!</f>
        <v>#REF!</v>
      </c>
      <c r="R7" s="27">
        <f t="shared" si="2"/>
        <v>1.0599086928165471</v>
      </c>
      <c r="S7" s="26">
        <v>113.76</v>
      </c>
      <c r="T7" s="26">
        <v>119.45</v>
      </c>
      <c r="U7" s="28">
        <f t="shared" si="3"/>
        <v>1.0500175808720111</v>
      </c>
      <c r="V7" s="26">
        <v>129</v>
      </c>
      <c r="W7" s="29">
        <v>131.18</v>
      </c>
      <c r="X7" s="27">
        <f t="shared" si="4"/>
        <v>1.0168992248062017</v>
      </c>
      <c r="Y7" s="29">
        <v>134.4</v>
      </c>
      <c r="Z7" s="27">
        <f t="shared" si="5"/>
        <v>1.0245464247598719</v>
      </c>
      <c r="AA7" s="48" t="s">
        <v>71</v>
      </c>
    </row>
    <row r="8" spans="1:28" s="3" customFormat="1" ht="58.5" customHeight="1">
      <c r="A8" s="79" t="s">
        <v>25</v>
      </c>
      <c r="B8" s="83" t="s">
        <v>106</v>
      </c>
      <c r="C8" s="84" t="s">
        <v>22</v>
      </c>
      <c r="D8" s="85"/>
      <c r="E8" s="85"/>
      <c r="F8" s="85"/>
      <c r="G8" s="85" t="s">
        <v>26</v>
      </c>
      <c r="H8" s="86"/>
      <c r="I8" s="85"/>
      <c r="J8" s="87"/>
      <c r="K8" s="88"/>
      <c r="L8" s="89">
        <v>1403.67</v>
      </c>
      <c r="M8" s="89">
        <v>98.92</v>
      </c>
      <c r="N8" s="90">
        <f t="shared" ref="N8" si="6">M8/L8</f>
        <v>7.047240448253507E-2</v>
      </c>
      <c r="O8" s="91">
        <v>107.33</v>
      </c>
      <c r="P8" s="91">
        <v>113.76</v>
      </c>
      <c r="Q8" s="92" t="e">
        <f>P8/#REF!</f>
        <v>#REF!</v>
      </c>
      <c r="R8" s="92">
        <f t="shared" ref="R8" si="7">P8/O8</f>
        <v>1.0599086928165471</v>
      </c>
      <c r="S8" s="93">
        <v>113.76</v>
      </c>
      <c r="T8" s="93">
        <v>119.45</v>
      </c>
      <c r="U8" s="94">
        <f t="shared" ref="U8" si="8">T8/S8</f>
        <v>1.0500175808720111</v>
      </c>
      <c r="V8" s="93"/>
      <c r="W8" s="45">
        <v>131.18</v>
      </c>
      <c r="X8" s="92"/>
      <c r="Y8" s="45">
        <f>W8*1.104</f>
        <v>144.82272000000003</v>
      </c>
      <c r="Z8" s="92">
        <f t="shared" ref="Z8" si="9">Y8/W8</f>
        <v>1.1040000000000001</v>
      </c>
      <c r="AA8" s="48"/>
    </row>
    <row r="9" spans="1:28" s="3" customFormat="1" ht="45" customHeight="1">
      <c r="A9" s="46" t="s">
        <v>27</v>
      </c>
      <c r="B9" s="47" t="s">
        <v>93</v>
      </c>
      <c r="C9" s="20" t="s">
        <v>28</v>
      </c>
      <c r="D9" s="34">
        <v>1253.28</v>
      </c>
      <c r="E9" s="34" t="e">
        <f>#REF!*1.18</f>
        <v>#REF!</v>
      </c>
      <c r="F9" s="34">
        <v>1253.28</v>
      </c>
      <c r="G9" s="34">
        <v>1403.67</v>
      </c>
      <c r="H9" s="22">
        <f>G9/D9</f>
        <v>1.1199971275373422</v>
      </c>
      <c r="I9" s="34" t="e">
        <f>#REF!*1.18</f>
        <v>#REF!</v>
      </c>
      <c r="J9" s="23" t="e">
        <f t="shared" ref="J9:J12" si="10">I9/E9</f>
        <v>#REF!</v>
      </c>
      <c r="K9" s="30"/>
      <c r="L9" s="31">
        <v>1403.67</v>
      </c>
      <c r="M9" s="31">
        <v>1462.62</v>
      </c>
      <c r="N9" s="25">
        <f t="shared" si="1"/>
        <v>1.0419970505888134</v>
      </c>
      <c r="O9" s="32"/>
      <c r="P9" s="32">
        <v>113.67</v>
      </c>
      <c r="Q9" s="27" t="e">
        <f>P9/#REF!</f>
        <v>#REF!</v>
      </c>
      <c r="R9" s="27"/>
      <c r="S9" s="26">
        <v>113.67</v>
      </c>
      <c r="T9" s="26">
        <v>119.35</v>
      </c>
      <c r="U9" s="28">
        <f t="shared" si="3"/>
        <v>1.0499692091141022</v>
      </c>
      <c r="V9" s="26">
        <v>125.31</v>
      </c>
      <c r="W9" s="29">
        <v>125.31</v>
      </c>
      <c r="X9" s="27">
        <f t="shared" si="4"/>
        <v>1</v>
      </c>
      <c r="Y9" s="29">
        <v>127.81</v>
      </c>
      <c r="Z9" s="27">
        <f t="shared" si="5"/>
        <v>1.0199505227036949</v>
      </c>
      <c r="AA9" s="48" t="s">
        <v>72</v>
      </c>
    </row>
    <row r="10" spans="1:28" s="3" customFormat="1" ht="48" customHeight="1">
      <c r="A10" s="46" t="s">
        <v>29</v>
      </c>
      <c r="B10" s="47" t="s">
        <v>105</v>
      </c>
      <c r="C10" s="20" t="s">
        <v>28</v>
      </c>
      <c r="D10" s="34">
        <v>1253.28</v>
      </c>
      <c r="E10" s="34" t="e">
        <f>#REF!*1.18</f>
        <v>#REF!</v>
      </c>
      <c r="F10" s="34">
        <v>1253.28</v>
      </c>
      <c r="G10" s="34">
        <v>1403.67</v>
      </c>
      <c r="H10" s="22">
        <f>G10/D10</f>
        <v>1.1199971275373422</v>
      </c>
      <c r="I10" s="34" t="e">
        <f>#REF!*1.18</f>
        <v>#REF!</v>
      </c>
      <c r="J10" s="23" t="e">
        <f t="shared" si="10"/>
        <v>#REF!</v>
      </c>
      <c r="K10" s="30"/>
      <c r="L10" s="31">
        <v>1403.67</v>
      </c>
      <c r="M10" s="31">
        <v>1462.62</v>
      </c>
      <c r="N10" s="25">
        <f t="shared" si="1"/>
        <v>1.0419970505888134</v>
      </c>
      <c r="O10" s="32">
        <v>1586.95</v>
      </c>
      <c r="P10" s="32">
        <v>1642.12</v>
      </c>
      <c r="Q10" s="27" t="e">
        <f>P10/#REF!</f>
        <v>#REF!</v>
      </c>
      <c r="R10" s="27">
        <f t="shared" si="2"/>
        <v>1.0347648004032892</v>
      </c>
      <c r="S10" s="26">
        <v>1642.12</v>
      </c>
      <c r="T10" s="26">
        <v>1691.39</v>
      </c>
      <c r="U10" s="28">
        <f t="shared" si="3"/>
        <v>1.0300038974009209</v>
      </c>
      <c r="V10" s="26">
        <v>1750.65</v>
      </c>
      <c r="W10" s="29">
        <v>1780.32</v>
      </c>
      <c r="X10" s="27">
        <f t="shared" si="4"/>
        <v>1.0169479907462942</v>
      </c>
      <c r="Y10" s="29">
        <v>1830.22</v>
      </c>
      <c r="Z10" s="27">
        <f t="shared" si="5"/>
        <v>1.0280286690033253</v>
      </c>
      <c r="AA10" s="48" t="s">
        <v>73</v>
      </c>
    </row>
    <row r="11" spans="1:28" s="3" customFormat="1" ht="53.25" customHeight="1">
      <c r="A11" s="79" t="s">
        <v>29</v>
      </c>
      <c r="B11" s="83" t="s">
        <v>106</v>
      </c>
      <c r="C11" s="84" t="s">
        <v>28</v>
      </c>
      <c r="D11" s="95"/>
      <c r="E11" s="95"/>
      <c r="F11" s="95"/>
      <c r="G11" s="95"/>
      <c r="H11" s="86"/>
      <c r="I11" s="95"/>
      <c r="J11" s="87"/>
      <c r="K11" s="88"/>
      <c r="L11" s="89"/>
      <c r="M11" s="89"/>
      <c r="N11" s="90"/>
      <c r="O11" s="91"/>
      <c r="P11" s="91"/>
      <c r="Q11" s="92"/>
      <c r="R11" s="92"/>
      <c r="S11" s="93"/>
      <c r="T11" s="93"/>
      <c r="U11" s="94"/>
      <c r="V11" s="93"/>
      <c r="W11" s="45">
        <v>1780.32</v>
      </c>
      <c r="X11" s="92"/>
      <c r="Y11" s="45">
        <f>W11*1.104</f>
        <v>1965.4732800000002</v>
      </c>
      <c r="Z11" s="92">
        <f t="shared" ref="Z11" si="11">Y11/W11</f>
        <v>1.1040000000000001</v>
      </c>
      <c r="AA11" s="48"/>
    </row>
    <row r="12" spans="1:28" s="3" customFormat="1" ht="57.75" customHeight="1">
      <c r="A12" s="46" t="s">
        <v>30</v>
      </c>
      <c r="B12" s="47" t="s">
        <v>102</v>
      </c>
      <c r="C12" s="20" t="s">
        <v>28</v>
      </c>
      <c r="D12" s="34">
        <v>1253.28</v>
      </c>
      <c r="E12" s="34" t="e">
        <f>#REF!*1.18</f>
        <v>#REF!</v>
      </c>
      <c r="F12" s="34">
        <v>1253.28</v>
      </c>
      <c r="G12" s="34">
        <v>1403.67</v>
      </c>
      <c r="H12" s="22">
        <f>G12/D12</f>
        <v>1.1199971275373422</v>
      </c>
      <c r="I12" s="34" t="e">
        <f>#REF!*1.18</f>
        <v>#REF!</v>
      </c>
      <c r="J12" s="23" t="e">
        <f t="shared" si="10"/>
        <v>#REF!</v>
      </c>
      <c r="K12" s="30"/>
      <c r="L12" s="31">
        <v>1403.67</v>
      </c>
      <c r="M12" s="31">
        <v>1462.62</v>
      </c>
      <c r="N12" s="25">
        <f t="shared" si="1"/>
        <v>1.0419970505888134</v>
      </c>
      <c r="O12" s="32"/>
      <c r="P12" s="32">
        <v>1682.59</v>
      </c>
      <c r="Q12" s="27" t="e">
        <f>P12/#REF!</f>
        <v>#REF!</v>
      </c>
      <c r="R12" s="27"/>
      <c r="S12" s="26">
        <v>1682.59</v>
      </c>
      <c r="T12" s="26">
        <v>1733.07</v>
      </c>
      <c r="U12" s="28">
        <f t="shared" si="3"/>
        <v>1.0300013669402528</v>
      </c>
      <c r="V12" s="26">
        <v>1793.73</v>
      </c>
      <c r="W12" s="29">
        <v>1793.73</v>
      </c>
      <c r="X12" s="27">
        <f t="shared" si="4"/>
        <v>1</v>
      </c>
      <c r="Y12" s="29">
        <v>1828.68</v>
      </c>
      <c r="Z12" s="27">
        <f t="shared" si="5"/>
        <v>1.0194845378066932</v>
      </c>
      <c r="AA12" s="48" t="s">
        <v>74</v>
      </c>
    </row>
    <row r="13" spans="1:28" s="3" customFormat="1" ht="45" hidden="1" customHeight="1">
      <c r="A13" s="46" t="s">
        <v>31</v>
      </c>
      <c r="B13" s="47" t="s">
        <v>21</v>
      </c>
      <c r="C13" s="20" t="s">
        <v>28</v>
      </c>
      <c r="D13" s="34">
        <v>1253.28</v>
      </c>
      <c r="E13" s="34" t="e">
        <f>#REF!*1.18</f>
        <v>#REF!</v>
      </c>
      <c r="F13" s="34">
        <v>1253.28</v>
      </c>
      <c r="G13" s="34">
        <v>1403.67</v>
      </c>
      <c r="H13" s="22">
        <f>G13/D13</f>
        <v>1.1199971275373422</v>
      </c>
      <c r="I13" s="34" t="e">
        <f>#REF!*1.18</f>
        <v>#REF!</v>
      </c>
      <c r="J13" s="23" t="e">
        <f t="shared" si="0"/>
        <v>#REF!</v>
      </c>
      <c r="K13" s="30"/>
      <c r="L13" s="31">
        <v>1403.67</v>
      </c>
      <c r="M13" s="31">
        <v>1462.62</v>
      </c>
      <c r="N13" s="25">
        <f t="shared" si="1"/>
        <v>1.0419970505888134</v>
      </c>
      <c r="O13" s="32">
        <v>1586.95</v>
      </c>
      <c r="P13" s="32">
        <v>1682.59</v>
      </c>
      <c r="Q13" s="27" t="e">
        <f>P13/#REF!</f>
        <v>#REF!</v>
      </c>
      <c r="R13" s="27">
        <f t="shared" si="2"/>
        <v>1.0602665490406125</v>
      </c>
      <c r="S13" s="26">
        <v>1682.59</v>
      </c>
      <c r="T13" s="26">
        <v>1733.07</v>
      </c>
      <c r="U13" s="28">
        <f t="shared" si="3"/>
        <v>1.0300013669402528</v>
      </c>
      <c r="V13" s="42"/>
      <c r="W13" s="82"/>
      <c r="X13" s="27" t="e">
        <f t="shared" si="4"/>
        <v>#DIV/0!</v>
      </c>
      <c r="Y13" s="42"/>
      <c r="Z13" s="33"/>
      <c r="AA13" s="17"/>
    </row>
    <row r="14" spans="1:28" s="36" customFormat="1" ht="80.25" hidden="1" customHeight="1">
      <c r="A14" s="112" t="s">
        <v>79</v>
      </c>
      <c r="B14" s="47" t="s">
        <v>80</v>
      </c>
      <c r="C14" s="20" t="s">
        <v>22</v>
      </c>
      <c r="D14" s="21">
        <v>3.72</v>
      </c>
      <c r="E14" s="21">
        <v>3.48</v>
      </c>
      <c r="F14" s="21">
        <v>3.72</v>
      </c>
      <c r="G14" s="21">
        <v>4.16</v>
      </c>
      <c r="H14" s="22">
        <f>G14/D14</f>
        <v>1.118279569892473</v>
      </c>
      <c r="I14" s="21">
        <f>(F14+G14)/2</f>
        <v>3.9400000000000004</v>
      </c>
      <c r="J14" s="23">
        <f t="shared" si="0"/>
        <v>1.1321839080459772</v>
      </c>
      <c r="K14" s="30"/>
      <c r="L14" s="24">
        <v>4.16</v>
      </c>
      <c r="M14" s="24">
        <v>4.4800000000000004</v>
      </c>
      <c r="N14" s="25">
        <f t="shared" si="1"/>
        <v>1.0769230769230771</v>
      </c>
      <c r="O14" s="26">
        <v>4.8600000000000003</v>
      </c>
      <c r="P14" s="26">
        <v>4.97</v>
      </c>
      <c r="Q14" s="27" t="e">
        <f>P14/#REF!</f>
        <v>#REF!</v>
      </c>
      <c r="R14" s="27">
        <f t="shared" si="2"/>
        <v>1.022633744855967</v>
      </c>
      <c r="S14" s="26">
        <v>4.97</v>
      </c>
      <c r="T14" s="26">
        <v>5.18</v>
      </c>
      <c r="U14" s="27">
        <f t="shared" si="3"/>
        <v>1.0422535211267605</v>
      </c>
      <c r="V14" s="26">
        <v>5.36</v>
      </c>
      <c r="W14" s="29">
        <v>5.45</v>
      </c>
      <c r="X14" s="27">
        <f t="shared" si="4"/>
        <v>1.0167910447761195</v>
      </c>
      <c r="Y14" s="26"/>
      <c r="Z14" s="27"/>
      <c r="AA14" s="112" t="s">
        <v>59</v>
      </c>
      <c r="AB14" s="35"/>
    </row>
    <row r="15" spans="1:28" s="36" customFormat="1" ht="191.25" hidden="1">
      <c r="A15" s="113"/>
      <c r="B15" s="47" t="s">
        <v>81</v>
      </c>
      <c r="C15" s="20" t="s">
        <v>22</v>
      </c>
      <c r="D15" s="21"/>
      <c r="E15" s="21"/>
      <c r="F15" s="21"/>
      <c r="G15" s="21"/>
      <c r="H15" s="22"/>
      <c r="I15" s="21"/>
      <c r="J15" s="23"/>
      <c r="K15" s="30"/>
      <c r="L15" s="24"/>
      <c r="M15" s="24">
        <v>4.47</v>
      </c>
      <c r="N15" s="25"/>
      <c r="O15" s="26">
        <v>4.8099999999999996</v>
      </c>
      <c r="P15" s="26">
        <v>4.91</v>
      </c>
      <c r="Q15" s="27"/>
      <c r="R15" s="27">
        <f t="shared" si="2"/>
        <v>1.0207900207900209</v>
      </c>
      <c r="S15" s="26">
        <v>4.91</v>
      </c>
      <c r="T15" s="26">
        <v>5.1100000000000003</v>
      </c>
      <c r="U15" s="27">
        <f t="shared" si="3"/>
        <v>1.0407331975560081</v>
      </c>
      <c r="V15" s="26">
        <v>5.29</v>
      </c>
      <c r="W15" s="29">
        <v>5.38</v>
      </c>
      <c r="X15" s="27">
        <f t="shared" si="4"/>
        <v>1.0170132325141776</v>
      </c>
      <c r="Y15" s="26"/>
      <c r="Z15" s="27"/>
      <c r="AA15" s="125"/>
    </row>
    <row r="16" spans="1:28" s="36" customFormat="1" ht="63.75" hidden="1">
      <c r="A16" s="113"/>
      <c r="B16" s="47" t="s">
        <v>32</v>
      </c>
      <c r="C16" s="20" t="s">
        <v>33</v>
      </c>
      <c r="D16" s="21"/>
      <c r="E16" s="21"/>
      <c r="F16" s="21"/>
      <c r="G16" s="21"/>
      <c r="H16" s="22"/>
      <c r="I16" s="21"/>
      <c r="J16" s="23"/>
      <c r="K16" s="30"/>
      <c r="L16" s="24"/>
      <c r="M16" s="24">
        <v>4455</v>
      </c>
      <c r="N16" s="25"/>
      <c r="O16" s="26">
        <v>4747</v>
      </c>
      <c r="P16" s="26">
        <v>4860</v>
      </c>
      <c r="Q16" s="27"/>
      <c r="R16" s="27">
        <f t="shared" si="2"/>
        <v>1.0238045081103855</v>
      </c>
      <c r="S16" s="26">
        <v>4860</v>
      </c>
      <c r="T16" s="26">
        <v>5058</v>
      </c>
      <c r="U16" s="27">
        <f t="shared" si="3"/>
        <v>1.0407407407407407</v>
      </c>
      <c r="V16" s="26">
        <v>5231</v>
      </c>
      <c r="W16" s="29">
        <v>5316</v>
      </c>
      <c r="X16" s="27">
        <f t="shared" si="4"/>
        <v>1.0162492831198624</v>
      </c>
      <c r="Y16" s="26"/>
      <c r="Z16" s="26"/>
      <c r="AA16" s="125"/>
    </row>
    <row r="17" spans="1:27" s="36" customFormat="1" ht="25.5" hidden="1">
      <c r="A17" s="112" t="s">
        <v>34</v>
      </c>
      <c r="B17" s="47" t="s">
        <v>35</v>
      </c>
      <c r="C17" s="20" t="s">
        <v>36</v>
      </c>
      <c r="D17" s="21"/>
      <c r="E17" s="21"/>
      <c r="F17" s="21"/>
      <c r="G17" s="21"/>
      <c r="H17" s="22"/>
      <c r="I17" s="21"/>
      <c r="J17" s="23"/>
      <c r="K17" s="30"/>
      <c r="L17" s="24">
        <v>35.229999999999997</v>
      </c>
      <c r="M17" s="24">
        <v>36.700000000000003</v>
      </c>
      <c r="N17" s="25">
        <f t="shared" si="1"/>
        <v>1.0417258018734035</v>
      </c>
      <c r="O17" s="26">
        <v>38.270000000000003</v>
      </c>
      <c r="P17" s="26">
        <v>38.270000000000003</v>
      </c>
      <c r="Q17" s="27" t="e">
        <f>P17/#REF!</f>
        <v>#REF!</v>
      </c>
      <c r="R17" s="27">
        <f t="shared" si="2"/>
        <v>1</v>
      </c>
      <c r="S17" s="26">
        <v>38.270000000000003</v>
      </c>
      <c r="T17" s="26">
        <v>39.6</v>
      </c>
      <c r="U17" s="28">
        <f t="shared" si="3"/>
        <v>1.0347530702900443</v>
      </c>
      <c r="V17" s="26">
        <v>40.950000000000003</v>
      </c>
      <c r="W17" s="29">
        <v>41.64</v>
      </c>
      <c r="X17" s="27">
        <f t="shared" si="4"/>
        <v>1.0168498168498168</v>
      </c>
      <c r="Y17" s="29">
        <v>42.23</v>
      </c>
      <c r="Z17" s="27">
        <f t="shared" ref="Z17:Z19" si="12">Y17/W17</f>
        <v>1.0141690682036502</v>
      </c>
      <c r="AA17" s="123" t="s">
        <v>68</v>
      </c>
    </row>
    <row r="18" spans="1:27" s="36" customFormat="1" ht="38.25" hidden="1">
      <c r="A18" s="117"/>
      <c r="B18" s="47" t="s">
        <v>37</v>
      </c>
      <c r="C18" s="20" t="s">
        <v>36</v>
      </c>
      <c r="D18" s="21"/>
      <c r="E18" s="21"/>
      <c r="F18" s="21"/>
      <c r="G18" s="21"/>
      <c r="H18" s="22"/>
      <c r="I18" s="21"/>
      <c r="J18" s="23"/>
      <c r="K18" s="30"/>
      <c r="L18" s="24">
        <v>38.25</v>
      </c>
      <c r="M18" s="24">
        <v>39.85</v>
      </c>
      <c r="N18" s="25">
        <f t="shared" si="1"/>
        <v>1.0418300653594772</v>
      </c>
      <c r="O18" s="26">
        <v>42.85</v>
      </c>
      <c r="P18" s="26">
        <v>42.85</v>
      </c>
      <c r="Q18" s="27" t="e">
        <f>P18/#REF!</f>
        <v>#REF!</v>
      </c>
      <c r="R18" s="27">
        <f t="shared" si="2"/>
        <v>1</v>
      </c>
      <c r="S18" s="26">
        <v>42.85</v>
      </c>
      <c r="T18" s="26">
        <v>44.34</v>
      </c>
      <c r="U18" s="28">
        <f t="shared" si="3"/>
        <v>1.0347724620770129</v>
      </c>
      <c r="V18" s="26">
        <v>45.85</v>
      </c>
      <c r="W18" s="29">
        <v>46.63</v>
      </c>
      <c r="X18" s="27">
        <f t="shared" si="4"/>
        <v>1.0170119956379498</v>
      </c>
      <c r="Y18" s="29">
        <v>47.28</v>
      </c>
      <c r="Z18" s="27">
        <f t="shared" si="12"/>
        <v>1.0139395239116449</v>
      </c>
      <c r="AA18" s="123"/>
    </row>
    <row r="19" spans="1:27" s="3" customFormat="1" ht="76.5" hidden="1">
      <c r="A19" s="112" t="s">
        <v>38</v>
      </c>
      <c r="B19" s="47" t="s">
        <v>39</v>
      </c>
      <c r="C19" s="20" t="s">
        <v>40</v>
      </c>
      <c r="D19" s="21">
        <v>2.56</v>
      </c>
      <c r="E19" s="21">
        <v>2.4900000000000002</v>
      </c>
      <c r="F19" s="21">
        <v>2.56</v>
      </c>
      <c r="G19" s="21">
        <v>2.87</v>
      </c>
      <c r="H19" s="22">
        <f>G19/D19</f>
        <v>1.12109375</v>
      </c>
      <c r="I19" s="21">
        <f>(F19+G19)/2</f>
        <v>2.7149999999999999</v>
      </c>
      <c r="J19" s="23">
        <f t="shared" si="0"/>
        <v>1.0903614457831323</v>
      </c>
      <c r="K19" s="30"/>
      <c r="L19" s="24">
        <v>2.87</v>
      </c>
      <c r="M19" s="24">
        <v>2.99</v>
      </c>
      <c r="N19" s="25">
        <f t="shared" si="1"/>
        <v>1.0418118466898956</v>
      </c>
      <c r="O19" s="26">
        <v>3.24</v>
      </c>
      <c r="P19" s="26">
        <v>3.44</v>
      </c>
      <c r="Q19" s="27" t="e">
        <f>P19/#REF!</f>
        <v>#REF!</v>
      </c>
      <c r="R19" s="27">
        <f t="shared" si="2"/>
        <v>1.0617283950617282</v>
      </c>
      <c r="S19" s="26">
        <v>3.44</v>
      </c>
      <c r="T19" s="26">
        <v>3.57</v>
      </c>
      <c r="U19" s="28">
        <f t="shared" si="3"/>
        <v>1.0377906976744187</v>
      </c>
      <c r="V19" s="26">
        <v>3.69</v>
      </c>
      <c r="W19" s="29">
        <v>3.75</v>
      </c>
      <c r="X19" s="27">
        <f t="shared" si="4"/>
        <v>1.0162601626016261</v>
      </c>
      <c r="Y19" s="29">
        <v>3.82</v>
      </c>
      <c r="Z19" s="27">
        <f t="shared" si="12"/>
        <v>1.0186666666666666</v>
      </c>
      <c r="AA19" s="123" t="s">
        <v>60</v>
      </c>
    </row>
    <row r="20" spans="1:27" s="3" customFormat="1" ht="76.5" hidden="1">
      <c r="A20" s="112"/>
      <c r="B20" s="47" t="s">
        <v>41</v>
      </c>
      <c r="C20" s="20" t="s">
        <v>40</v>
      </c>
      <c r="D20" s="21"/>
      <c r="E20" s="21"/>
      <c r="F20" s="21"/>
      <c r="G20" s="21"/>
      <c r="H20" s="22"/>
      <c r="I20" s="21"/>
      <c r="J20" s="23"/>
      <c r="K20" s="30"/>
      <c r="L20" s="24"/>
      <c r="M20" s="24"/>
      <c r="N20" s="25"/>
      <c r="O20" s="26" t="s">
        <v>42</v>
      </c>
      <c r="P20" s="26" t="s">
        <v>43</v>
      </c>
      <c r="Q20" s="27"/>
      <c r="R20" s="37" t="s">
        <v>44</v>
      </c>
      <c r="S20" s="26" t="s">
        <v>43</v>
      </c>
      <c r="T20" s="26" t="s">
        <v>45</v>
      </c>
      <c r="U20" s="37" t="s">
        <v>46</v>
      </c>
      <c r="V20" s="26" t="s">
        <v>47</v>
      </c>
      <c r="W20" s="44" t="s">
        <v>61</v>
      </c>
      <c r="X20" s="37" t="s">
        <v>75</v>
      </c>
      <c r="Y20" s="44" t="s">
        <v>62</v>
      </c>
      <c r="Z20" s="37" t="s">
        <v>76</v>
      </c>
      <c r="AA20" s="123"/>
    </row>
    <row r="21" spans="1:27" s="3" customFormat="1" ht="51" hidden="1">
      <c r="A21" s="120"/>
      <c r="B21" s="47" t="s">
        <v>48</v>
      </c>
      <c r="C21" s="20" t="s">
        <v>40</v>
      </c>
      <c r="D21" s="21">
        <v>2.56</v>
      </c>
      <c r="E21" s="21">
        <v>2.4900000000000002</v>
      </c>
      <c r="F21" s="21">
        <v>2.56</v>
      </c>
      <c r="G21" s="21"/>
      <c r="H21" s="22">
        <f>G21/D21</f>
        <v>0</v>
      </c>
      <c r="I21" s="21"/>
      <c r="J21" s="23"/>
      <c r="K21" s="30"/>
      <c r="L21" s="24">
        <v>2.0099999999999998</v>
      </c>
      <c r="M21" s="24">
        <v>2.09</v>
      </c>
      <c r="N21" s="25">
        <f>M21/L21</f>
        <v>1.0398009950248757</v>
      </c>
      <c r="O21" s="26">
        <v>2.27</v>
      </c>
      <c r="P21" s="26">
        <v>2.41</v>
      </c>
      <c r="Q21" s="27" t="e">
        <f>P21/#REF!</f>
        <v>#REF!</v>
      </c>
      <c r="R21" s="27">
        <f t="shared" si="2"/>
        <v>1.0616740088105727</v>
      </c>
      <c r="S21" s="26">
        <v>2.41</v>
      </c>
      <c r="T21" s="26">
        <v>2.5</v>
      </c>
      <c r="U21" s="28">
        <f t="shared" ref="U21" si="13">T21/S21</f>
        <v>1.0373443983402488</v>
      </c>
      <c r="V21" s="26">
        <v>2.58</v>
      </c>
      <c r="W21" s="29">
        <v>2.62</v>
      </c>
      <c r="X21" s="27">
        <f t="shared" si="4"/>
        <v>1.0155038759689923</v>
      </c>
      <c r="Y21" s="29">
        <v>2.67</v>
      </c>
      <c r="Z21" s="28"/>
      <c r="AA21" s="123"/>
    </row>
    <row r="22" spans="1:27" s="3" customFormat="1" ht="76.5" hidden="1">
      <c r="A22" s="121"/>
      <c r="B22" s="47" t="s">
        <v>49</v>
      </c>
      <c r="C22" s="20" t="s">
        <v>40</v>
      </c>
      <c r="D22" s="38"/>
      <c r="E22" s="38"/>
      <c r="F22" s="38"/>
      <c r="G22" s="38"/>
      <c r="H22" s="39"/>
      <c r="I22" s="38"/>
      <c r="J22" s="38"/>
      <c r="K22" s="38"/>
      <c r="L22" s="38"/>
      <c r="M22" s="38"/>
      <c r="N22" s="38"/>
      <c r="O22" s="26" t="s">
        <v>50</v>
      </c>
      <c r="P22" s="26" t="s">
        <v>51</v>
      </c>
      <c r="Q22" s="40"/>
      <c r="R22" s="41" t="s">
        <v>52</v>
      </c>
      <c r="S22" s="26" t="s">
        <v>51</v>
      </c>
      <c r="T22" s="26" t="s">
        <v>53</v>
      </c>
      <c r="U22" s="37" t="s">
        <v>54</v>
      </c>
      <c r="V22" s="26" t="s">
        <v>55</v>
      </c>
      <c r="W22" s="44" t="s">
        <v>63</v>
      </c>
      <c r="X22" s="37" t="s">
        <v>77</v>
      </c>
      <c r="Y22" s="44" t="s">
        <v>64</v>
      </c>
      <c r="Z22" s="37" t="s">
        <v>78</v>
      </c>
      <c r="AA22" s="124"/>
    </row>
    <row r="23" spans="1:27" ht="77.25" hidden="1" customHeight="1">
      <c r="A23" s="46" t="s">
        <v>65</v>
      </c>
      <c r="B23" s="47" t="s">
        <v>24</v>
      </c>
      <c r="C23" s="20" t="s">
        <v>66</v>
      </c>
      <c r="D23" s="21">
        <v>10.97</v>
      </c>
      <c r="E23" s="21" t="e">
        <f>#REF!*1.18</f>
        <v>#REF!</v>
      </c>
      <c r="F23" s="21">
        <v>10.97</v>
      </c>
      <c r="G23" s="21">
        <v>12.28</v>
      </c>
      <c r="H23" s="22">
        <f>G23/D23</f>
        <v>1.1194165907019142</v>
      </c>
      <c r="I23" s="21">
        <f>(F23+G23)/2</f>
        <v>11.625</v>
      </c>
      <c r="J23" s="23" t="e">
        <f t="shared" ref="J23" si="14">I23/E23</f>
        <v>#REF!</v>
      </c>
      <c r="K23" s="30"/>
      <c r="L23" s="24">
        <v>12.28</v>
      </c>
      <c r="M23" s="24">
        <v>12.8</v>
      </c>
      <c r="N23" s="25">
        <f t="shared" ref="N23" si="15">M23/L23</f>
        <v>1.0423452768729642</v>
      </c>
      <c r="O23" s="26">
        <v>14.16</v>
      </c>
      <c r="P23" s="26">
        <v>15.02</v>
      </c>
      <c r="Q23" s="27" t="e">
        <f>P23/#REF!</f>
        <v>#REF!</v>
      </c>
      <c r="R23" s="27">
        <f t="shared" ref="R23" si="16">P23/O23</f>
        <v>1.0607344632768361</v>
      </c>
      <c r="S23" s="26">
        <v>15.02</v>
      </c>
      <c r="T23" s="26">
        <v>15.47</v>
      </c>
      <c r="U23" s="28">
        <f t="shared" ref="U23" si="17">T23/S23</f>
        <v>1.029960053262317</v>
      </c>
      <c r="V23" s="26"/>
      <c r="W23" s="29">
        <v>5719.15</v>
      </c>
      <c r="X23" s="27"/>
      <c r="Y23" s="29">
        <v>5719.15</v>
      </c>
      <c r="Z23" s="27">
        <f t="shared" ref="Z23" si="18">Y23/W23</f>
        <v>1</v>
      </c>
      <c r="AA23" s="48" t="s">
        <v>67</v>
      </c>
    </row>
    <row r="24" spans="1:27" ht="27.75" customHeight="1">
      <c r="A24" s="78" t="s">
        <v>82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2"/>
      <c r="M24" s="52"/>
      <c r="N24" s="51"/>
      <c r="O24" s="38"/>
      <c r="P24" s="53"/>
      <c r="Q24" s="51"/>
      <c r="R24" s="51"/>
      <c r="S24" s="54"/>
      <c r="T24" s="55"/>
      <c r="U24" s="56"/>
      <c r="V24" s="57"/>
      <c r="W24" s="61"/>
      <c r="X24" s="62"/>
      <c r="Y24" s="62"/>
      <c r="Z24" s="58"/>
      <c r="AA24" s="53"/>
    </row>
    <row r="25" spans="1:27" ht="31.5">
      <c r="A25" s="60" t="s">
        <v>84</v>
      </c>
      <c r="B25" s="47" t="s">
        <v>21</v>
      </c>
      <c r="C25" s="20" t="s">
        <v>28</v>
      </c>
      <c r="D25" s="51"/>
      <c r="E25" s="51"/>
      <c r="F25" s="51"/>
      <c r="G25" s="51"/>
      <c r="H25" s="51"/>
      <c r="I25" s="51"/>
      <c r="J25" s="51"/>
      <c r="K25" s="51"/>
      <c r="L25" s="52"/>
      <c r="M25" s="52"/>
      <c r="N25" s="51"/>
      <c r="O25" s="38"/>
      <c r="P25" s="53"/>
      <c r="Q25" s="51"/>
      <c r="R25" s="51"/>
      <c r="S25" s="54"/>
      <c r="T25" s="55"/>
      <c r="U25" s="56"/>
      <c r="V25" s="64">
        <v>1790.4</v>
      </c>
      <c r="W25" s="29">
        <v>1820.75</v>
      </c>
      <c r="X25" s="27">
        <f t="shared" ref="X25:X39" si="19">W25/V25</f>
        <v>1.0169515192135834</v>
      </c>
      <c r="Y25" s="97">
        <v>1919.16</v>
      </c>
      <c r="Z25" s="27">
        <f t="shared" ref="Z25:Z42" si="20">Y25/W25</f>
        <v>1.0540491555677607</v>
      </c>
      <c r="AA25" s="53"/>
    </row>
    <row r="26" spans="1:27" ht="33.75" customHeight="1">
      <c r="A26" s="60" t="s">
        <v>85</v>
      </c>
      <c r="B26" s="47" t="s">
        <v>21</v>
      </c>
      <c r="C26" s="20" t="s">
        <v>28</v>
      </c>
      <c r="D26" s="51"/>
      <c r="E26" s="51"/>
      <c r="F26" s="51"/>
      <c r="G26" s="51"/>
      <c r="H26" s="51"/>
      <c r="I26" s="51"/>
      <c r="J26" s="51"/>
      <c r="K26" s="51"/>
      <c r="L26" s="52"/>
      <c r="M26" s="52"/>
      <c r="N26" s="51"/>
      <c r="O26" s="38"/>
      <c r="P26" s="53"/>
      <c r="Q26" s="51"/>
      <c r="R26" s="51"/>
      <c r="S26" s="54"/>
      <c r="T26" s="55"/>
      <c r="U26" s="56"/>
      <c r="V26" s="64">
        <v>1800.2</v>
      </c>
      <c r="W26" s="29">
        <v>1830.71</v>
      </c>
      <c r="X26" s="27">
        <f t="shared" si="19"/>
        <v>1.0169481168759027</v>
      </c>
      <c r="Y26" s="97">
        <v>1931.4</v>
      </c>
      <c r="Z26" s="27">
        <f t="shared" si="20"/>
        <v>1.0550005189243519</v>
      </c>
      <c r="AA26" s="53"/>
    </row>
    <row r="27" spans="1:27" ht="49.5" customHeight="1">
      <c r="A27" s="60" t="s">
        <v>103</v>
      </c>
      <c r="B27" s="47"/>
      <c r="C27" s="20"/>
      <c r="D27" s="51"/>
      <c r="E27" s="51"/>
      <c r="F27" s="51"/>
      <c r="G27" s="51"/>
      <c r="H27" s="51"/>
      <c r="I27" s="51"/>
      <c r="J27" s="51"/>
      <c r="K27" s="51"/>
      <c r="L27" s="52"/>
      <c r="M27" s="52"/>
      <c r="N27" s="51"/>
      <c r="O27" s="38"/>
      <c r="P27" s="53"/>
      <c r="Q27" s="51"/>
      <c r="R27" s="51"/>
      <c r="S27" s="54"/>
      <c r="T27" s="55"/>
      <c r="U27" s="56"/>
      <c r="V27" s="64"/>
      <c r="W27" s="29">
        <v>115.8</v>
      </c>
      <c r="X27" s="27"/>
      <c r="Y27" s="97">
        <v>127.96</v>
      </c>
      <c r="Z27" s="27">
        <f t="shared" ref="Z27" si="21">Y27/W27</f>
        <v>1.1050086355785838</v>
      </c>
      <c r="AA27" s="53"/>
    </row>
    <row r="28" spans="1:27" ht="33.75" customHeight="1">
      <c r="A28" s="77" t="s">
        <v>86</v>
      </c>
      <c r="B28" s="47"/>
      <c r="C28" s="20"/>
      <c r="D28" s="51"/>
      <c r="E28" s="51"/>
      <c r="F28" s="51"/>
      <c r="G28" s="51"/>
      <c r="H28" s="51"/>
      <c r="I28" s="51"/>
      <c r="J28" s="51"/>
      <c r="K28" s="51"/>
      <c r="L28" s="52"/>
      <c r="M28" s="52"/>
      <c r="N28" s="51"/>
      <c r="O28" s="38"/>
      <c r="P28" s="53"/>
      <c r="Q28" s="51"/>
      <c r="R28" s="51"/>
      <c r="S28" s="54"/>
      <c r="T28" s="55"/>
      <c r="U28" s="56"/>
      <c r="V28" s="64"/>
      <c r="W28" s="29"/>
      <c r="X28" s="27"/>
      <c r="Y28" s="97"/>
      <c r="Z28" s="27"/>
      <c r="AA28" s="53"/>
    </row>
    <row r="29" spans="1:27" ht="31.5">
      <c r="A29" s="65" t="s">
        <v>87</v>
      </c>
      <c r="B29" s="47" t="s">
        <v>21</v>
      </c>
      <c r="C29" s="20" t="s">
        <v>28</v>
      </c>
      <c r="D29" s="51"/>
      <c r="E29" s="51"/>
      <c r="F29" s="51"/>
      <c r="G29" s="51"/>
      <c r="H29" s="51"/>
      <c r="I29" s="51"/>
      <c r="J29" s="51"/>
      <c r="K29" s="51"/>
      <c r="L29" s="52"/>
      <c r="M29" s="52"/>
      <c r="N29" s="51"/>
      <c r="O29" s="38"/>
      <c r="P29" s="53"/>
      <c r="Q29" s="51"/>
      <c r="R29" s="51"/>
      <c r="S29" s="54"/>
      <c r="T29" s="55"/>
      <c r="U29" s="56"/>
      <c r="V29" s="64">
        <v>1279.6500000000001</v>
      </c>
      <c r="W29" s="29">
        <v>1301.3399999999999</v>
      </c>
      <c r="X29" s="27">
        <f t="shared" si="19"/>
        <v>1.0169499472512014</v>
      </c>
      <c r="Y29" s="97">
        <v>1327.37</v>
      </c>
      <c r="Z29" s="27">
        <f t="shared" si="20"/>
        <v>1.0200024590037962</v>
      </c>
      <c r="AA29" s="53"/>
    </row>
    <row r="30" spans="1:27" ht="31.5">
      <c r="A30" s="65" t="s">
        <v>95</v>
      </c>
      <c r="B30" s="47" t="s">
        <v>21</v>
      </c>
      <c r="C30" s="20" t="s">
        <v>22</v>
      </c>
      <c r="D30" s="51"/>
      <c r="E30" s="51"/>
      <c r="F30" s="51"/>
      <c r="G30" s="51"/>
      <c r="H30" s="51"/>
      <c r="I30" s="51"/>
      <c r="J30" s="51"/>
      <c r="K30" s="51"/>
      <c r="L30" s="52"/>
      <c r="M30" s="52"/>
      <c r="N30" s="51"/>
      <c r="O30" s="38"/>
      <c r="P30" s="53"/>
      <c r="Q30" s="51"/>
      <c r="R30" s="51"/>
      <c r="S30" s="54"/>
      <c r="T30" s="55"/>
      <c r="U30" s="56"/>
      <c r="V30" s="64"/>
      <c r="W30" s="29">
        <v>111.89</v>
      </c>
      <c r="X30" s="27"/>
      <c r="Y30" s="97">
        <v>114.12</v>
      </c>
      <c r="Z30" s="27">
        <f t="shared" si="20"/>
        <v>1.0199302886763786</v>
      </c>
      <c r="AA30" s="53"/>
    </row>
    <row r="31" spans="1:27" ht="27" customHeight="1">
      <c r="A31" s="60" t="s">
        <v>88</v>
      </c>
      <c r="B31" s="47" t="s">
        <v>21</v>
      </c>
      <c r="C31" s="20" t="s">
        <v>28</v>
      </c>
      <c r="D31" s="51"/>
      <c r="E31" s="51"/>
      <c r="F31" s="51"/>
      <c r="G31" s="51"/>
      <c r="H31" s="51"/>
      <c r="I31" s="51"/>
      <c r="J31" s="51"/>
      <c r="K31" s="51"/>
      <c r="L31" s="52"/>
      <c r="M31" s="52"/>
      <c r="N31" s="51"/>
      <c r="O31" s="38"/>
      <c r="P31" s="53"/>
      <c r="Q31" s="51"/>
      <c r="R31" s="51"/>
      <c r="S31" s="54"/>
      <c r="T31" s="55"/>
      <c r="U31" s="56"/>
      <c r="V31" s="63"/>
      <c r="W31" s="82"/>
      <c r="X31" s="27"/>
      <c r="Y31" s="98"/>
      <c r="Z31" s="27"/>
      <c r="AA31" s="53"/>
    </row>
    <row r="32" spans="1:27" ht="31.5" customHeight="1">
      <c r="A32" s="65" t="s">
        <v>90</v>
      </c>
      <c r="B32" s="49" t="s">
        <v>21</v>
      </c>
      <c r="C32" s="15" t="s">
        <v>28</v>
      </c>
      <c r="D32" s="59"/>
      <c r="E32" s="59"/>
      <c r="F32" s="59"/>
      <c r="G32" s="59"/>
      <c r="H32" s="59"/>
      <c r="I32" s="59"/>
      <c r="J32" s="59"/>
      <c r="K32" s="59"/>
      <c r="L32" s="67"/>
      <c r="M32" s="67"/>
      <c r="N32" s="59"/>
      <c r="O32" s="68"/>
      <c r="P32" s="69"/>
      <c r="Q32" s="59"/>
      <c r="R32" s="59"/>
      <c r="S32" s="70"/>
      <c r="T32" s="71"/>
      <c r="U32" s="72"/>
      <c r="V32" s="64">
        <v>1605.99</v>
      </c>
      <c r="W32" s="29">
        <v>1633.21</v>
      </c>
      <c r="X32" s="27">
        <f>W32/V32</f>
        <v>1.016949047005274</v>
      </c>
      <c r="Y32" s="97">
        <v>1698.55</v>
      </c>
      <c r="Z32" s="25">
        <f t="shared" si="20"/>
        <v>1.0400071025771334</v>
      </c>
      <c r="AA32" s="53"/>
    </row>
    <row r="33" spans="1:27" ht="39" customHeight="1">
      <c r="A33" s="65" t="s">
        <v>96</v>
      </c>
      <c r="B33" s="49" t="s">
        <v>21</v>
      </c>
      <c r="C33" s="20" t="s">
        <v>22</v>
      </c>
      <c r="D33" s="59"/>
      <c r="E33" s="59"/>
      <c r="F33" s="59"/>
      <c r="G33" s="59"/>
      <c r="H33" s="59"/>
      <c r="I33" s="59"/>
      <c r="J33" s="59"/>
      <c r="K33" s="59"/>
      <c r="L33" s="67"/>
      <c r="M33" s="67"/>
      <c r="N33" s="59"/>
      <c r="O33" s="68"/>
      <c r="P33" s="69"/>
      <c r="Q33" s="59"/>
      <c r="R33" s="59"/>
      <c r="S33" s="70"/>
      <c r="T33" s="71"/>
      <c r="U33" s="72"/>
      <c r="V33" s="64"/>
      <c r="W33" s="29">
        <v>158.80000000000001</v>
      </c>
      <c r="X33" s="27"/>
      <c r="Y33" s="97">
        <v>161.97999999999999</v>
      </c>
      <c r="Z33" s="25">
        <f t="shared" si="20"/>
        <v>1.0200251889168765</v>
      </c>
      <c r="AA33" s="53"/>
    </row>
    <row r="34" spans="1:27" ht="44.25" customHeight="1">
      <c r="A34" s="65" t="s">
        <v>91</v>
      </c>
      <c r="B34" s="49" t="s">
        <v>93</v>
      </c>
      <c r="C34" s="15" t="s">
        <v>28</v>
      </c>
      <c r="D34" s="59"/>
      <c r="E34" s="59"/>
      <c r="F34" s="59"/>
      <c r="G34" s="59"/>
      <c r="H34" s="59"/>
      <c r="I34" s="59"/>
      <c r="J34" s="59"/>
      <c r="K34" s="59"/>
      <c r="L34" s="67"/>
      <c r="M34" s="67"/>
      <c r="N34" s="59"/>
      <c r="O34" s="68"/>
      <c r="P34" s="69"/>
      <c r="Q34" s="59"/>
      <c r="R34" s="59"/>
      <c r="S34" s="70"/>
      <c r="T34" s="71"/>
      <c r="U34" s="72"/>
      <c r="V34" s="64">
        <v>1433.06</v>
      </c>
      <c r="W34" s="29">
        <v>1433.06</v>
      </c>
      <c r="X34" s="27">
        <f t="shared" si="19"/>
        <v>1</v>
      </c>
      <c r="Y34" s="97">
        <v>1461.72</v>
      </c>
      <c r="Z34" s="25">
        <f t="shared" si="20"/>
        <v>1.0199991626310134</v>
      </c>
      <c r="AA34" s="53"/>
    </row>
    <row r="35" spans="1:27" ht="42.75" customHeight="1">
      <c r="A35" s="65" t="s">
        <v>97</v>
      </c>
      <c r="B35" s="49" t="s">
        <v>93</v>
      </c>
      <c r="C35" s="20" t="s">
        <v>22</v>
      </c>
      <c r="D35" s="59"/>
      <c r="E35" s="59"/>
      <c r="F35" s="59"/>
      <c r="G35" s="59"/>
      <c r="H35" s="59"/>
      <c r="I35" s="59"/>
      <c r="J35" s="59"/>
      <c r="K35" s="59"/>
      <c r="L35" s="67"/>
      <c r="M35" s="67"/>
      <c r="N35" s="59"/>
      <c r="O35" s="68"/>
      <c r="P35" s="69"/>
      <c r="Q35" s="59"/>
      <c r="R35" s="59"/>
      <c r="S35" s="70"/>
      <c r="T35" s="71"/>
      <c r="U35" s="72"/>
      <c r="V35" s="64"/>
      <c r="W35" s="29">
        <v>125.23</v>
      </c>
      <c r="X35" s="27"/>
      <c r="Y35" s="97">
        <v>127.73</v>
      </c>
      <c r="Z35" s="25">
        <f t="shared" ref="Z35" si="22">Y35/W35</f>
        <v>1.0199632675876387</v>
      </c>
      <c r="AA35" s="53"/>
    </row>
    <row r="36" spans="1:27" ht="32.25" customHeight="1">
      <c r="A36" s="77" t="s">
        <v>89</v>
      </c>
      <c r="B36" s="96" t="s">
        <v>104</v>
      </c>
      <c r="C36" s="80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51"/>
      <c r="O36" s="38"/>
      <c r="P36" s="53"/>
      <c r="Q36" s="51"/>
      <c r="R36" s="51"/>
      <c r="S36" s="54"/>
      <c r="T36" s="55"/>
      <c r="U36" s="56"/>
      <c r="V36" s="57"/>
      <c r="W36" s="61"/>
      <c r="X36" s="62"/>
      <c r="Y36" s="62"/>
      <c r="Z36" s="58"/>
      <c r="AA36" s="53"/>
    </row>
    <row r="37" spans="1:27" ht="31.5">
      <c r="A37" s="60" t="s">
        <v>92</v>
      </c>
      <c r="B37" s="49" t="s">
        <v>21</v>
      </c>
      <c r="C37" s="15" t="s">
        <v>28</v>
      </c>
      <c r="D37" s="73"/>
      <c r="E37" s="73"/>
      <c r="F37" s="73"/>
      <c r="G37" s="73"/>
      <c r="H37" s="73"/>
      <c r="I37" s="73"/>
      <c r="J37" s="73"/>
      <c r="K37" s="73"/>
      <c r="L37" s="74"/>
      <c r="M37" s="74"/>
      <c r="N37" s="73"/>
      <c r="O37" s="15"/>
      <c r="P37" s="75"/>
      <c r="Q37" s="73"/>
      <c r="R37" s="73"/>
      <c r="S37" s="24"/>
      <c r="T37" s="76"/>
      <c r="U37" s="66"/>
      <c r="V37" s="64">
        <v>1960.3</v>
      </c>
      <c r="W37" s="29">
        <v>1993.52</v>
      </c>
      <c r="X37" s="27">
        <f t="shared" si="19"/>
        <v>1.016946385757282</v>
      </c>
      <c r="Y37" s="97">
        <v>2033.39</v>
      </c>
      <c r="Z37" s="25">
        <f t="shared" si="20"/>
        <v>1.0199997993498937</v>
      </c>
      <c r="AA37" s="53"/>
    </row>
    <row r="38" spans="1:27" ht="31.5">
      <c r="A38" s="60" t="s">
        <v>98</v>
      </c>
      <c r="B38" s="49" t="s">
        <v>21</v>
      </c>
      <c r="C38" s="20" t="s">
        <v>22</v>
      </c>
      <c r="D38" s="73"/>
      <c r="E38" s="73"/>
      <c r="F38" s="73"/>
      <c r="G38" s="73"/>
      <c r="H38" s="73"/>
      <c r="I38" s="73"/>
      <c r="J38" s="73"/>
      <c r="K38" s="73"/>
      <c r="L38" s="74"/>
      <c r="M38" s="74"/>
      <c r="N38" s="73"/>
      <c r="O38" s="15"/>
      <c r="P38" s="75"/>
      <c r="Q38" s="73"/>
      <c r="R38" s="73"/>
      <c r="S38" s="24"/>
      <c r="T38" s="76"/>
      <c r="U38" s="66"/>
      <c r="V38" s="24"/>
      <c r="W38" s="29">
        <v>135.5</v>
      </c>
      <c r="X38" s="27"/>
      <c r="Y38" s="97">
        <v>138.19999999999999</v>
      </c>
      <c r="Z38" s="25">
        <f t="shared" ref="Z38" si="23">Y38/W38</f>
        <v>1.0199261992619926</v>
      </c>
      <c r="AA38" s="53"/>
    </row>
    <row r="39" spans="1:27" ht="42.75" customHeight="1">
      <c r="A39" s="60" t="s">
        <v>94</v>
      </c>
      <c r="B39" s="49" t="s">
        <v>21</v>
      </c>
      <c r="C39" s="15" t="s">
        <v>28</v>
      </c>
      <c r="D39" s="73"/>
      <c r="E39" s="73"/>
      <c r="F39" s="73"/>
      <c r="G39" s="73"/>
      <c r="H39" s="73"/>
      <c r="I39" s="73"/>
      <c r="J39" s="73"/>
      <c r="K39" s="73"/>
      <c r="L39" s="74"/>
      <c r="M39" s="74"/>
      <c r="N39" s="73"/>
      <c r="O39" s="15"/>
      <c r="P39" s="75"/>
      <c r="Q39" s="73"/>
      <c r="R39" s="73"/>
      <c r="S39" s="24"/>
      <c r="T39" s="76"/>
      <c r="U39" s="66"/>
      <c r="V39" s="64">
        <v>1961.11</v>
      </c>
      <c r="W39" s="29">
        <v>1994.35</v>
      </c>
      <c r="X39" s="27">
        <f t="shared" si="19"/>
        <v>1.0169495846739856</v>
      </c>
      <c r="Y39" s="97">
        <v>2034.23</v>
      </c>
      <c r="Z39" s="25">
        <f t="shared" si="20"/>
        <v>1.0199964900844887</v>
      </c>
      <c r="AA39" s="53"/>
    </row>
    <row r="40" spans="1:27" ht="45" customHeight="1">
      <c r="A40" s="60" t="s">
        <v>99</v>
      </c>
      <c r="B40" s="49" t="s">
        <v>21</v>
      </c>
      <c r="C40" s="20" t="s">
        <v>22</v>
      </c>
      <c r="D40" s="73"/>
      <c r="E40" s="73"/>
      <c r="F40" s="73"/>
      <c r="G40" s="73"/>
      <c r="H40" s="73"/>
      <c r="I40" s="73"/>
      <c r="J40" s="73"/>
      <c r="K40" s="73"/>
      <c r="L40" s="74"/>
      <c r="M40" s="74"/>
      <c r="N40" s="73"/>
      <c r="O40" s="15"/>
      <c r="P40" s="75"/>
      <c r="Q40" s="73"/>
      <c r="R40" s="73"/>
      <c r="S40" s="24"/>
      <c r="T40" s="76"/>
      <c r="U40" s="66"/>
      <c r="V40" s="24"/>
      <c r="W40" s="29">
        <v>135.5</v>
      </c>
      <c r="X40" s="27"/>
      <c r="Y40" s="97">
        <v>138.19999999999999</v>
      </c>
      <c r="Z40" s="25">
        <f t="shared" si="20"/>
        <v>1.0199261992619926</v>
      </c>
      <c r="AA40" s="53"/>
    </row>
    <row r="41" spans="1:27" ht="41.25" customHeight="1">
      <c r="A41" s="65" t="s">
        <v>100</v>
      </c>
      <c r="B41" s="49" t="s">
        <v>102</v>
      </c>
      <c r="C41" s="20" t="s">
        <v>22</v>
      </c>
      <c r="D41" s="59"/>
      <c r="E41" s="59"/>
      <c r="F41" s="59"/>
      <c r="G41" s="59"/>
      <c r="H41" s="59"/>
      <c r="I41" s="59"/>
      <c r="J41" s="59"/>
      <c r="K41" s="59"/>
      <c r="L41" s="67"/>
      <c r="M41" s="67"/>
      <c r="N41" s="59"/>
      <c r="O41" s="68"/>
      <c r="P41" s="69"/>
      <c r="Q41" s="59"/>
      <c r="R41" s="59"/>
      <c r="S41" s="70"/>
      <c r="T41" s="71"/>
      <c r="U41" s="72"/>
      <c r="V41" s="64">
        <v>1648.52</v>
      </c>
      <c r="W41" s="29">
        <v>1648.52</v>
      </c>
      <c r="X41" s="97"/>
      <c r="Y41" s="97">
        <v>1680.76</v>
      </c>
      <c r="Z41" s="25">
        <f t="shared" si="20"/>
        <v>1.0195569359182781</v>
      </c>
      <c r="AA41" s="53"/>
    </row>
    <row r="42" spans="1:27" ht="39.75" customHeight="1">
      <c r="A42" s="65" t="s">
        <v>101</v>
      </c>
      <c r="B42" s="49" t="s">
        <v>102</v>
      </c>
      <c r="C42" s="20" t="s">
        <v>22</v>
      </c>
      <c r="D42" s="59"/>
      <c r="E42" s="59"/>
      <c r="F42" s="59"/>
      <c r="G42" s="59"/>
      <c r="H42" s="59"/>
      <c r="I42" s="59"/>
      <c r="J42" s="59"/>
      <c r="K42" s="59"/>
      <c r="L42" s="67"/>
      <c r="M42" s="67"/>
      <c r="N42" s="59"/>
      <c r="O42" s="68"/>
      <c r="P42" s="69"/>
      <c r="Q42" s="59"/>
      <c r="R42" s="59"/>
      <c r="S42" s="70"/>
      <c r="T42" s="71"/>
      <c r="U42" s="72"/>
      <c r="V42" s="64">
        <v>125.62</v>
      </c>
      <c r="W42" s="29">
        <v>125.62</v>
      </c>
      <c r="X42" s="97"/>
      <c r="Y42" s="97">
        <v>128.13</v>
      </c>
      <c r="Z42" s="25">
        <f t="shared" si="20"/>
        <v>1.0199808947619804</v>
      </c>
      <c r="AA42" s="53"/>
    </row>
  </sheetData>
  <mergeCells count="7">
    <mergeCell ref="A19:A22"/>
    <mergeCell ref="AA19:AA22"/>
    <mergeCell ref="A1:AA1"/>
    <mergeCell ref="A14:A16"/>
    <mergeCell ref="AA14:AA16"/>
    <mergeCell ref="A17:A18"/>
    <mergeCell ref="AA17:AA18"/>
  </mergeCells>
  <pageMargins left="0.78740157480314965" right="0" top="0.15748031496062992" bottom="0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A4" sqref="A4:B18"/>
    </sheetView>
  </sheetViews>
  <sheetFormatPr defaultRowHeight="12.75"/>
  <cols>
    <col min="1" max="1" width="49" style="1" customWidth="1"/>
    <col min="2" max="2" width="13" style="9" customWidth="1"/>
    <col min="3" max="3" width="58.140625" style="1" customWidth="1"/>
    <col min="4" max="239" width="9.140625" style="1"/>
    <col min="240" max="240" width="20.7109375" style="1" customWidth="1"/>
    <col min="241" max="241" width="21.85546875" style="1" customWidth="1"/>
    <col min="242" max="242" width="14.7109375" style="1" customWidth="1"/>
    <col min="243" max="253" width="0" style="1" hidden="1" customWidth="1"/>
    <col min="254" max="254" width="16.85546875" style="1" customWidth="1"/>
    <col min="255" max="255" width="18.28515625" style="1" customWidth="1"/>
    <col min="256" max="256" width="0" style="1" hidden="1" customWidth="1"/>
    <col min="257" max="257" width="12" style="1" customWidth="1"/>
    <col min="258" max="258" width="22.7109375" style="1" customWidth="1"/>
    <col min="259" max="495" width="9.140625" style="1"/>
    <col min="496" max="496" width="20.7109375" style="1" customWidth="1"/>
    <col min="497" max="497" width="21.85546875" style="1" customWidth="1"/>
    <col min="498" max="498" width="14.7109375" style="1" customWidth="1"/>
    <col min="499" max="509" width="0" style="1" hidden="1" customWidth="1"/>
    <col min="510" max="510" width="16.85546875" style="1" customWidth="1"/>
    <col min="511" max="511" width="18.28515625" style="1" customWidth="1"/>
    <col min="512" max="512" width="0" style="1" hidden="1" customWidth="1"/>
    <col min="513" max="513" width="12" style="1" customWidth="1"/>
    <col min="514" max="514" width="22.7109375" style="1" customWidth="1"/>
    <col min="515" max="751" width="9.140625" style="1"/>
    <col min="752" max="752" width="20.7109375" style="1" customWidth="1"/>
    <col min="753" max="753" width="21.85546875" style="1" customWidth="1"/>
    <col min="754" max="754" width="14.7109375" style="1" customWidth="1"/>
    <col min="755" max="765" width="0" style="1" hidden="1" customWidth="1"/>
    <col min="766" max="766" width="16.85546875" style="1" customWidth="1"/>
    <col min="767" max="767" width="18.28515625" style="1" customWidth="1"/>
    <col min="768" max="768" width="0" style="1" hidden="1" customWidth="1"/>
    <col min="769" max="769" width="12" style="1" customWidth="1"/>
    <col min="770" max="770" width="22.7109375" style="1" customWidth="1"/>
    <col min="771" max="1007" width="9.140625" style="1"/>
    <col min="1008" max="1008" width="20.7109375" style="1" customWidth="1"/>
    <col min="1009" max="1009" width="21.85546875" style="1" customWidth="1"/>
    <col min="1010" max="1010" width="14.7109375" style="1" customWidth="1"/>
    <col min="1011" max="1021" width="0" style="1" hidden="1" customWidth="1"/>
    <col min="1022" max="1022" width="16.85546875" style="1" customWidth="1"/>
    <col min="1023" max="1023" width="18.28515625" style="1" customWidth="1"/>
    <col min="1024" max="1024" width="0" style="1" hidden="1" customWidth="1"/>
    <col min="1025" max="1025" width="12" style="1" customWidth="1"/>
    <col min="1026" max="1026" width="22.7109375" style="1" customWidth="1"/>
    <col min="1027" max="1263" width="9.140625" style="1"/>
    <col min="1264" max="1264" width="20.7109375" style="1" customWidth="1"/>
    <col min="1265" max="1265" width="21.85546875" style="1" customWidth="1"/>
    <col min="1266" max="1266" width="14.7109375" style="1" customWidth="1"/>
    <col min="1267" max="1277" width="0" style="1" hidden="1" customWidth="1"/>
    <col min="1278" max="1278" width="16.85546875" style="1" customWidth="1"/>
    <col min="1279" max="1279" width="18.28515625" style="1" customWidth="1"/>
    <col min="1280" max="1280" width="0" style="1" hidden="1" customWidth="1"/>
    <col min="1281" max="1281" width="12" style="1" customWidth="1"/>
    <col min="1282" max="1282" width="22.7109375" style="1" customWidth="1"/>
    <col min="1283" max="1519" width="9.140625" style="1"/>
    <col min="1520" max="1520" width="20.7109375" style="1" customWidth="1"/>
    <col min="1521" max="1521" width="21.85546875" style="1" customWidth="1"/>
    <col min="1522" max="1522" width="14.7109375" style="1" customWidth="1"/>
    <col min="1523" max="1533" width="0" style="1" hidden="1" customWidth="1"/>
    <col min="1534" max="1534" width="16.85546875" style="1" customWidth="1"/>
    <col min="1535" max="1535" width="18.28515625" style="1" customWidth="1"/>
    <col min="1536" max="1536" width="0" style="1" hidden="1" customWidth="1"/>
    <col min="1537" max="1537" width="12" style="1" customWidth="1"/>
    <col min="1538" max="1538" width="22.7109375" style="1" customWidth="1"/>
    <col min="1539" max="1775" width="9.140625" style="1"/>
    <col min="1776" max="1776" width="20.7109375" style="1" customWidth="1"/>
    <col min="1777" max="1777" width="21.85546875" style="1" customWidth="1"/>
    <col min="1778" max="1778" width="14.7109375" style="1" customWidth="1"/>
    <col min="1779" max="1789" width="0" style="1" hidden="1" customWidth="1"/>
    <col min="1790" max="1790" width="16.85546875" style="1" customWidth="1"/>
    <col min="1791" max="1791" width="18.28515625" style="1" customWidth="1"/>
    <col min="1792" max="1792" width="0" style="1" hidden="1" customWidth="1"/>
    <col min="1793" max="1793" width="12" style="1" customWidth="1"/>
    <col min="1794" max="1794" width="22.7109375" style="1" customWidth="1"/>
    <col min="1795" max="2031" width="9.140625" style="1"/>
    <col min="2032" max="2032" width="20.7109375" style="1" customWidth="1"/>
    <col min="2033" max="2033" width="21.85546875" style="1" customWidth="1"/>
    <col min="2034" max="2034" width="14.7109375" style="1" customWidth="1"/>
    <col min="2035" max="2045" width="0" style="1" hidden="1" customWidth="1"/>
    <col min="2046" max="2046" width="16.85546875" style="1" customWidth="1"/>
    <col min="2047" max="2047" width="18.28515625" style="1" customWidth="1"/>
    <col min="2048" max="2048" width="0" style="1" hidden="1" customWidth="1"/>
    <col min="2049" max="2049" width="12" style="1" customWidth="1"/>
    <col min="2050" max="2050" width="22.7109375" style="1" customWidth="1"/>
    <col min="2051" max="2287" width="9.140625" style="1"/>
    <col min="2288" max="2288" width="20.7109375" style="1" customWidth="1"/>
    <col min="2289" max="2289" width="21.85546875" style="1" customWidth="1"/>
    <col min="2290" max="2290" width="14.7109375" style="1" customWidth="1"/>
    <col min="2291" max="2301" width="0" style="1" hidden="1" customWidth="1"/>
    <col min="2302" max="2302" width="16.85546875" style="1" customWidth="1"/>
    <col min="2303" max="2303" width="18.28515625" style="1" customWidth="1"/>
    <col min="2304" max="2304" width="0" style="1" hidden="1" customWidth="1"/>
    <col min="2305" max="2305" width="12" style="1" customWidth="1"/>
    <col min="2306" max="2306" width="22.7109375" style="1" customWidth="1"/>
    <col min="2307" max="2543" width="9.140625" style="1"/>
    <col min="2544" max="2544" width="20.7109375" style="1" customWidth="1"/>
    <col min="2545" max="2545" width="21.85546875" style="1" customWidth="1"/>
    <col min="2546" max="2546" width="14.7109375" style="1" customWidth="1"/>
    <col min="2547" max="2557" width="0" style="1" hidden="1" customWidth="1"/>
    <col min="2558" max="2558" width="16.85546875" style="1" customWidth="1"/>
    <col min="2559" max="2559" width="18.28515625" style="1" customWidth="1"/>
    <col min="2560" max="2560" width="0" style="1" hidden="1" customWidth="1"/>
    <col min="2561" max="2561" width="12" style="1" customWidth="1"/>
    <col min="2562" max="2562" width="22.7109375" style="1" customWidth="1"/>
    <col min="2563" max="2799" width="9.140625" style="1"/>
    <col min="2800" max="2800" width="20.7109375" style="1" customWidth="1"/>
    <col min="2801" max="2801" width="21.85546875" style="1" customWidth="1"/>
    <col min="2802" max="2802" width="14.7109375" style="1" customWidth="1"/>
    <col min="2803" max="2813" width="0" style="1" hidden="1" customWidth="1"/>
    <col min="2814" max="2814" width="16.85546875" style="1" customWidth="1"/>
    <col min="2815" max="2815" width="18.28515625" style="1" customWidth="1"/>
    <col min="2816" max="2816" width="0" style="1" hidden="1" customWidth="1"/>
    <col min="2817" max="2817" width="12" style="1" customWidth="1"/>
    <col min="2818" max="2818" width="22.7109375" style="1" customWidth="1"/>
    <col min="2819" max="3055" width="9.140625" style="1"/>
    <col min="3056" max="3056" width="20.7109375" style="1" customWidth="1"/>
    <col min="3057" max="3057" width="21.85546875" style="1" customWidth="1"/>
    <col min="3058" max="3058" width="14.7109375" style="1" customWidth="1"/>
    <col min="3059" max="3069" width="0" style="1" hidden="1" customWidth="1"/>
    <col min="3070" max="3070" width="16.85546875" style="1" customWidth="1"/>
    <col min="3071" max="3071" width="18.28515625" style="1" customWidth="1"/>
    <col min="3072" max="3072" width="0" style="1" hidden="1" customWidth="1"/>
    <col min="3073" max="3073" width="12" style="1" customWidth="1"/>
    <col min="3074" max="3074" width="22.7109375" style="1" customWidth="1"/>
    <col min="3075" max="3311" width="9.140625" style="1"/>
    <col min="3312" max="3312" width="20.7109375" style="1" customWidth="1"/>
    <col min="3313" max="3313" width="21.85546875" style="1" customWidth="1"/>
    <col min="3314" max="3314" width="14.7109375" style="1" customWidth="1"/>
    <col min="3315" max="3325" width="0" style="1" hidden="1" customWidth="1"/>
    <col min="3326" max="3326" width="16.85546875" style="1" customWidth="1"/>
    <col min="3327" max="3327" width="18.28515625" style="1" customWidth="1"/>
    <col min="3328" max="3328" width="0" style="1" hidden="1" customWidth="1"/>
    <col min="3329" max="3329" width="12" style="1" customWidth="1"/>
    <col min="3330" max="3330" width="22.7109375" style="1" customWidth="1"/>
    <col min="3331" max="3567" width="9.140625" style="1"/>
    <col min="3568" max="3568" width="20.7109375" style="1" customWidth="1"/>
    <col min="3569" max="3569" width="21.85546875" style="1" customWidth="1"/>
    <col min="3570" max="3570" width="14.7109375" style="1" customWidth="1"/>
    <col min="3571" max="3581" width="0" style="1" hidden="1" customWidth="1"/>
    <col min="3582" max="3582" width="16.85546875" style="1" customWidth="1"/>
    <col min="3583" max="3583" width="18.28515625" style="1" customWidth="1"/>
    <col min="3584" max="3584" width="0" style="1" hidden="1" customWidth="1"/>
    <col min="3585" max="3585" width="12" style="1" customWidth="1"/>
    <col min="3586" max="3586" width="22.7109375" style="1" customWidth="1"/>
    <col min="3587" max="3823" width="9.140625" style="1"/>
    <col min="3824" max="3824" width="20.7109375" style="1" customWidth="1"/>
    <col min="3825" max="3825" width="21.85546875" style="1" customWidth="1"/>
    <col min="3826" max="3826" width="14.7109375" style="1" customWidth="1"/>
    <col min="3827" max="3837" width="0" style="1" hidden="1" customWidth="1"/>
    <col min="3838" max="3838" width="16.85546875" style="1" customWidth="1"/>
    <col min="3839" max="3839" width="18.28515625" style="1" customWidth="1"/>
    <col min="3840" max="3840" width="0" style="1" hidden="1" customWidth="1"/>
    <col min="3841" max="3841" width="12" style="1" customWidth="1"/>
    <col min="3842" max="3842" width="22.7109375" style="1" customWidth="1"/>
    <col min="3843" max="4079" width="9.140625" style="1"/>
    <col min="4080" max="4080" width="20.7109375" style="1" customWidth="1"/>
    <col min="4081" max="4081" width="21.85546875" style="1" customWidth="1"/>
    <col min="4082" max="4082" width="14.7109375" style="1" customWidth="1"/>
    <col min="4083" max="4093" width="0" style="1" hidden="1" customWidth="1"/>
    <col min="4094" max="4094" width="16.85546875" style="1" customWidth="1"/>
    <col min="4095" max="4095" width="18.28515625" style="1" customWidth="1"/>
    <col min="4096" max="4096" width="0" style="1" hidden="1" customWidth="1"/>
    <col min="4097" max="4097" width="12" style="1" customWidth="1"/>
    <col min="4098" max="4098" width="22.7109375" style="1" customWidth="1"/>
    <col min="4099" max="4335" width="9.140625" style="1"/>
    <col min="4336" max="4336" width="20.7109375" style="1" customWidth="1"/>
    <col min="4337" max="4337" width="21.85546875" style="1" customWidth="1"/>
    <col min="4338" max="4338" width="14.7109375" style="1" customWidth="1"/>
    <col min="4339" max="4349" width="0" style="1" hidden="1" customWidth="1"/>
    <col min="4350" max="4350" width="16.85546875" style="1" customWidth="1"/>
    <col min="4351" max="4351" width="18.28515625" style="1" customWidth="1"/>
    <col min="4352" max="4352" width="0" style="1" hidden="1" customWidth="1"/>
    <col min="4353" max="4353" width="12" style="1" customWidth="1"/>
    <col min="4354" max="4354" width="22.7109375" style="1" customWidth="1"/>
    <col min="4355" max="4591" width="9.140625" style="1"/>
    <col min="4592" max="4592" width="20.7109375" style="1" customWidth="1"/>
    <col min="4593" max="4593" width="21.85546875" style="1" customWidth="1"/>
    <col min="4594" max="4594" width="14.7109375" style="1" customWidth="1"/>
    <col min="4595" max="4605" width="0" style="1" hidden="1" customWidth="1"/>
    <col min="4606" max="4606" width="16.85546875" style="1" customWidth="1"/>
    <col min="4607" max="4607" width="18.28515625" style="1" customWidth="1"/>
    <col min="4608" max="4608" width="0" style="1" hidden="1" customWidth="1"/>
    <col min="4609" max="4609" width="12" style="1" customWidth="1"/>
    <col min="4610" max="4610" width="22.7109375" style="1" customWidth="1"/>
    <col min="4611" max="4847" width="9.140625" style="1"/>
    <col min="4848" max="4848" width="20.7109375" style="1" customWidth="1"/>
    <col min="4849" max="4849" width="21.85546875" style="1" customWidth="1"/>
    <col min="4850" max="4850" width="14.7109375" style="1" customWidth="1"/>
    <col min="4851" max="4861" width="0" style="1" hidden="1" customWidth="1"/>
    <col min="4862" max="4862" width="16.85546875" style="1" customWidth="1"/>
    <col min="4863" max="4863" width="18.28515625" style="1" customWidth="1"/>
    <col min="4864" max="4864" width="0" style="1" hidden="1" customWidth="1"/>
    <col min="4865" max="4865" width="12" style="1" customWidth="1"/>
    <col min="4866" max="4866" width="22.7109375" style="1" customWidth="1"/>
    <col min="4867" max="5103" width="9.140625" style="1"/>
    <col min="5104" max="5104" width="20.7109375" style="1" customWidth="1"/>
    <col min="5105" max="5105" width="21.85546875" style="1" customWidth="1"/>
    <col min="5106" max="5106" width="14.7109375" style="1" customWidth="1"/>
    <col min="5107" max="5117" width="0" style="1" hidden="1" customWidth="1"/>
    <col min="5118" max="5118" width="16.85546875" style="1" customWidth="1"/>
    <col min="5119" max="5119" width="18.28515625" style="1" customWidth="1"/>
    <col min="5120" max="5120" width="0" style="1" hidden="1" customWidth="1"/>
    <col min="5121" max="5121" width="12" style="1" customWidth="1"/>
    <col min="5122" max="5122" width="22.7109375" style="1" customWidth="1"/>
    <col min="5123" max="5359" width="9.140625" style="1"/>
    <col min="5360" max="5360" width="20.7109375" style="1" customWidth="1"/>
    <col min="5361" max="5361" width="21.85546875" style="1" customWidth="1"/>
    <col min="5362" max="5362" width="14.7109375" style="1" customWidth="1"/>
    <col min="5363" max="5373" width="0" style="1" hidden="1" customWidth="1"/>
    <col min="5374" max="5374" width="16.85546875" style="1" customWidth="1"/>
    <col min="5375" max="5375" width="18.28515625" style="1" customWidth="1"/>
    <col min="5376" max="5376" width="0" style="1" hidden="1" customWidth="1"/>
    <col min="5377" max="5377" width="12" style="1" customWidth="1"/>
    <col min="5378" max="5378" width="22.7109375" style="1" customWidth="1"/>
    <col min="5379" max="5615" width="9.140625" style="1"/>
    <col min="5616" max="5616" width="20.7109375" style="1" customWidth="1"/>
    <col min="5617" max="5617" width="21.85546875" style="1" customWidth="1"/>
    <col min="5618" max="5618" width="14.7109375" style="1" customWidth="1"/>
    <col min="5619" max="5629" width="0" style="1" hidden="1" customWidth="1"/>
    <col min="5630" max="5630" width="16.85546875" style="1" customWidth="1"/>
    <col min="5631" max="5631" width="18.28515625" style="1" customWidth="1"/>
    <col min="5632" max="5632" width="0" style="1" hidden="1" customWidth="1"/>
    <col min="5633" max="5633" width="12" style="1" customWidth="1"/>
    <col min="5634" max="5634" width="22.7109375" style="1" customWidth="1"/>
    <col min="5635" max="5871" width="9.140625" style="1"/>
    <col min="5872" max="5872" width="20.7109375" style="1" customWidth="1"/>
    <col min="5873" max="5873" width="21.85546875" style="1" customWidth="1"/>
    <col min="5874" max="5874" width="14.7109375" style="1" customWidth="1"/>
    <col min="5875" max="5885" width="0" style="1" hidden="1" customWidth="1"/>
    <col min="5886" max="5886" width="16.85546875" style="1" customWidth="1"/>
    <col min="5887" max="5887" width="18.28515625" style="1" customWidth="1"/>
    <col min="5888" max="5888" width="0" style="1" hidden="1" customWidth="1"/>
    <col min="5889" max="5889" width="12" style="1" customWidth="1"/>
    <col min="5890" max="5890" width="22.7109375" style="1" customWidth="1"/>
    <col min="5891" max="6127" width="9.140625" style="1"/>
    <col min="6128" max="6128" width="20.7109375" style="1" customWidth="1"/>
    <col min="6129" max="6129" width="21.85546875" style="1" customWidth="1"/>
    <col min="6130" max="6130" width="14.7109375" style="1" customWidth="1"/>
    <col min="6131" max="6141" width="0" style="1" hidden="1" customWidth="1"/>
    <col min="6142" max="6142" width="16.85546875" style="1" customWidth="1"/>
    <col min="6143" max="6143" width="18.28515625" style="1" customWidth="1"/>
    <col min="6144" max="6144" width="0" style="1" hidden="1" customWidth="1"/>
    <col min="6145" max="6145" width="12" style="1" customWidth="1"/>
    <col min="6146" max="6146" width="22.7109375" style="1" customWidth="1"/>
    <col min="6147" max="6383" width="9.140625" style="1"/>
    <col min="6384" max="6384" width="20.7109375" style="1" customWidth="1"/>
    <col min="6385" max="6385" width="21.85546875" style="1" customWidth="1"/>
    <col min="6386" max="6386" width="14.7109375" style="1" customWidth="1"/>
    <col min="6387" max="6397" width="0" style="1" hidden="1" customWidth="1"/>
    <col min="6398" max="6398" width="16.85546875" style="1" customWidth="1"/>
    <col min="6399" max="6399" width="18.28515625" style="1" customWidth="1"/>
    <col min="6400" max="6400" width="0" style="1" hidden="1" customWidth="1"/>
    <col min="6401" max="6401" width="12" style="1" customWidth="1"/>
    <col min="6402" max="6402" width="22.7109375" style="1" customWidth="1"/>
    <col min="6403" max="6639" width="9.140625" style="1"/>
    <col min="6640" max="6640" width="20.7109375" style="1" customWidth="1"/>
    <col min="6641" max="6641" width="21.85546875" style="1" customWidth="1"/>
    <col min="6642" max="6642" width="14.7109375" style="1" customWidth="1"/>
    <col min="6643" max="6653" width="0" style="1" hidden="1" customWidth="1"/>
    <col min="6654" max="6654" width="16.85546875" style="1" customWidth="1"/>
    <col min="6655" max="6655" width="18.28515625" style="1" customWidth="1"/>
    <col min="6656" max="6656" width="0" style="1" hidden="1" customWidth="1"/>
    <col min="6657" max="6657" width="12" style="1" customWidth="1"/>
    <col min="6658" max="6658" width="22.7109375" style="1" customWidth="1"/>
    <col min="6659" max="6895" width="9.140625" style="1"/>
    <col min="6896" max="6896" width="20.7109375" style="1" customWidth="1"/>
    <col min="6897" max="6897" width="21.85546875" style="1" customWidth="1"/>
    <col min="6898" max="6898" width="14.7109375" style="1" customWidth="1"/>
    <col min="6899" max="6909" width="0" style="1" hidden="1" customWidth="1"/>
    <col min="6910" max="6910" width="16.85546875" style="1" customWidth="1"/>
    <col min="6911" max="6911" width="18.28515625" style="1" customWidth="1"/>
    <col min="6912" max="6912" width="0" style="1" hidden="1" customWidth="1"/>
    <col min="6913" max="6913" width="12" style="1" customWidth="1"/>
    <col min="6914" max="6914" width="22.7109375" style="1" customWidth="1"/>
    <col min="6915" max="7151" width="9.140625" style="1"/>
    <col min="7152" max="7152" width="20.7109375" style="1" customWidth="1"/>
    <col min="7153" max="7153" width="21.85546875" style="1" customWidth="1"/>
    <col min="7154" max="7154" width="14.7109375" style="1" customWidth="1"/>
    <col min="7155" max="7165" width="0" style="1" hidden="1" customWidth="1"/>
    <col min="7166" max="7166" width="16.85546875" style="1" customWidth="1"/>
    <col min="7167" max="7167" width="18.28515625" style="1" customWidth="1"/>
    <col min="7168" max="7168" width="0" style="1" hidden="1" customWidth="1"/>
    <col min="7169" max="7169" width="12" style="1" customWidth="1"/>
    <col min="7170" max="7170" width="22.7109375" style="1" customWidth="1"/>
    <col min="7171" max="7407" width="9.140625" style="1"/>
    <col min="7408" max="7408" width="20.7109375" style="1" customWidth="1"/>
    <col min="7409" max="7409" width="21.85546875" style="1" customWidth="1"/>
    <col min="7410" max="7410" width="14.7109375" style="1" customWidth="1"/>
    <col min="7411" max="7421" width="0" style="1" hidden="1" customWidth="1"/>
    <col min="7422" max="7422" width="16.85546875" style="1" customWidth="1"/>
    <col min="7423" max="7423" width="18.28515625" style="1" customWidth="1"/>
    <col min="7424" max="7424" width="0" style="1" hidden="1" customWidth="1"/>
    <col min="7425" max="7425" width="12" style="1" customWidth="1"/>
    <col min="7426" max="7426" width="22.7109375" style="1" customWidth="1"/>
    <col min="7427" max="7663" width="9.140625" style="1"/>
    <col min="7664" max="7664" width="20.7109375" style="1" customWidth="1"/>
    <col min="7665" max="7665" width="21.85546875" style="1" customWidth="1"/>
    <col min="7666" max="7666" width="14.7109375" style="1" customWidth="1"/>
    <col min="7667" max="7677" width="0" style="1" hidden="1" customWidth="1"/>
    <col min="7678" max="7678" width="16.85546875" style="1" customWidth="1"/>
    <col min="7679" max="7679" width="18.28515625" style="1" customWidth="1"/>
    <col min="7680" max="7680" width="0" style="1" hidden="1" customWidth="1"/>
    <col min="7681" max="7681" width="12" style="1" customWidth="1"/>
    <col min="7682" max="7682" width="22.7109375" style="1" customWidth="1"/>
    <col min="7683" max="7919" width="9.140625" style="1"/>
    <col min="7920" max="7920" width="20.7109375" style="1" customWidth="1"/>
    <col min="7921" max="7921" width="21.85546875" style="1" customWidth="1"/>
    <col min="7922" max="7922" width="14.7109375" style="1" customWidth="1"/>
    <col min="7923" max="7933" width="0" style="1" hidden="1" customWidth="1"/>
    <col min="7934" max="7934" width="16.85546875" style="1" customWidth="1"/>
    <col min="7935" max="7935" width="18.28515625" style="1" customWidth="1"/>
    <col min="7936" max="7936" width="0" style="1" hidden="1" customWidth="1"/>
    <col min="7937" max="7937" width="12" style="1" customWidth="1"/>
    <col min="7938" max="7938" width="22.7109375" style="1" customWidth="1"/>
    <col min="7939" max="8175" width="9.140625" style="1"/>
    <col min="8176" max="8176" width="20.7109375" style="1" customWidth="1"/>
    <col min="8177" max="8177" width="21.85546875" style="1" customWidth="1"/>
    <col min="8178" max="8178" width="14.7109375" style="1" customWidth="1"/>
    <col min="8179" max="8189" width="0" style="1" hidden="1" customWidth="1"/>
    <col min="8190" max="8190" width="16.85546875" style="1" customWidth="1"/>
    <col min="8191" max="8191" width="18.28515625" style="1" customWidth="1"/>
    <col min="8192" max="8192" width="0" style="1" hidden="1" customWidth="1"/>
    <col min="8193" max="8193" width="12" style="1" customWidth="1"/>
    <col min="8194" max="8194" width="22.7109375" style="1" customWidth="1"/>
    <col min="8195" max="8431" width="9.140625" style="1"/>
    <col min="8432" max="8432" width="20.7109375" style="1" customWidth="1"/>
    <col min="8433" max="8433" width="21.85546875" style="1" customWidth="1"/>
    <col min="8434" max="8434" width="14.7109375" style="1" customWidth="1"/>
    <col min="8435" max="8445" width="0" style="1" hidden="1" customWidth="1"/>
    <col min="8446" max="8446" width="16.85546875" style="1" customWidth="1"/>
    <col min="8447" max="8447" width="18.28515625" style="1" customWidth="1"/>
    <col min="8448" max="8448" width="0" style="1" hidden="1" customWidth="1"/>
    <col min="8449" max="8449" width="12" style="1" customWidth="1"/>
    <col min="8450" max="8450" width="22.7109375" style="1" customWidth="1"/>
    <col min="8451" max="8687" width="9.140625" style="1"/>
    <col min="8688" max="8688" width="20.7109375" style="1" customWidth="1"/>
    <col min="8689" max="8689" width="21.85546875" style="1" customWidth="1"/>
    <col min="8690" max="8690" width="14.7109375" style="1" customWidth="1"/>
    <col min="8691" max="8701" width="0" style="1" hidden="1" customWidth="1"/>
    <col min="8702" max="8702" width="16.85546875" style="1" customWidth="1"/>
    <col min="8703" max="8703" width="18.28515625" style="1" customWidth="1"/>
    <col min="8704" max="8704" width="0" style="1" hidden="1" customWidth="1"/>
    <col min="8705" max="8705" width="12" style="1" customWidth="1"/>
    <col min="8706" max="8706" width="22.7109375" style="1" customWidth="1"/>
    <col min="8707" max="8943" width="9.140625" style="1"/>
    <col min="8944" max="8944" width="20.7109375" style="1" customWidth="1"/>
    <col min="8945" max="8945" width="21.85546875" style="1" customWidth="1"/>
    <col min="8946" max="8946" width="14.7109375" style="1" customWidth="1"/>
    <col min="8947" max="8957" width="0" style="1" hidden="1" customWidth="1"/>
    <col min="8958" max="8958" width="16.85546875" style="1" customWidth="1"/>
    <col min="8959" max="8959" width="18.28515625" style="1" customWidth="1"/>
    <col min="8960" max="8960" width="0" style="1" hidden="1" customWidth="1"/>
    <col min="8961" max="8961" width="12" style="1" customWidth="1"/>
    <col min="8962" max="8962" width="22.7109375" style="1" customWidth="1"/>
    <col min="8963" max="9199" width="9.140625" style="1"/>
    <col min="9200" max="9200" width="20.7109375" style="1" customWidth="1"/>
    <col min="9201" max="9201" width="21.85546875" style="1" customWidth="1"/>
    <col min="9202" max="9202" width="14.7109375" style="1" customWidth="1"/>
    <col min="9203" max="9213" width="0" style="1" hidden="1" customWidth="1"/>
    <col min="9214" max="9214" width="16.85546875" style="1" customWidth="1"/>
    <col min="9215" max="9215" width="18.28515625" style="1" customWidth="1"/>
    <col min="9216" max="9216" width="0" style="1" hidden="1" customWidth="1"/>
    <col min="9217" max="9217" width="12" style="1" customWidth="1"/>
    <col min="9218" max="9218" width="22.7109375" style="1" customWidth="1"/>
    <col min="9219" max="9455" width="9.140625" style="1"/>
    <col min="9456" max="9456" width="20.7109375" style="1" customWidth="1"/>
    <col min="9457" max="9457" width="21.85546875" style="1" customWidth="1"/>
    <col min="9458" max="9458" width="14.7109375" style="1" customWidth="1"/>
    <col min="9459" max="9469" width="0" style="1" hidden="1" customWidth="1"/>
    <col min="9470" max="9470" width="16.85546875" style="1" customWidth="1"/>
    <col min="9471" max="9471" width="18.28515625" style="1" customWidth="1"/>
    <col min="9472" max="9472" width="0" style="1" hidden="1" customWidth="1"/>
    <col min="9473" max="9473" width="12" style="1" customWidth="1"/>
    <col min="9474" max="9474" width="22.7109375" style="1" customWidth="1"/>
    <col min="9475" max="9711" width="9.140625" style="1"/>
    <col min="9712" max="9712" width="20.7109375" style="1" customWidth="1"/>
    <col min="9713" max="9713" width="21.85546875" style="1" customWidth="1"/>
    <col min="9714" max="9714" width="14.7109375" style="1" customWidth="1"/>
    <col min="9715" max="9725" width="0" style="1" hidden="1" customWidth="1"/>
    <col min="9726" max="9726" width="16.85546875" style="1" customWidth="1"/>
    <col min="9727" max="9727" width="18.28515625" style="1" customWidth="1"/>
    <col min="9728" max="9728" width="0" style="1" hidden="1" customWidth="1"/>
    <col min="9729" max="9729" width="12" style="1" customWidth="1"/>
    <col min="9730" max="9730" width="22.7109375" style="1" customWidth="1"/>
    <col min="9731" max="9967" width="9.140625" style="1"/>
    <col min="9968" max="9968" width="20.7109375" style="1" customWidth="1"/>
    <col min="9969" max="9969" width="21.85546875" style="1" customWidth="1"/>
    <col min="9970" max="9970" width="14.7109375" style="1" customWidth="1"/>
    <col min="9971" max="9981" width="0" style="1" hidden="1" customWidth="1"/>
    <col min="9982" max="9982" width="16.85546875" style="1" customWidth="1"/>
    <col min="9983" max="9983" width="18.28515625" style="1" customWidth="1"/>
    <col min="9984" max="9984" width="0" style="1" hidden="1" customWidth="1"/>
    <col min="9985" max="9985" width="12" style="1" customWidth="1"/>
    <col min="9986" max="9986" width="22.7109375" style="1" customWidth="1"/>
    <col min="9987" max="10223" width="9.140625" style="1"/>
    <col min="10224" max="10224" width="20.7109375" style="1" customWidth="1"/>
    <col min="10225" max="10225" width="21.85546875" style="1" customWidth="1"/>
    <col min="10226" max="10226" width="14.7109375" style="1" customWidth="1"/>
    <col min="10227" max="10237" width="0" style="1" hidden="1" customWidth="1"/>
    <col min="10238" max="10238" width="16.85546875" style="1" customWidth="1"/>
    <col min="10239" max="10239" width="18.28515625" style="1" customWidth="1"/>
    <col min="10240" max="10240" width="0" style="1" hidden="1" customWidth="1"/>
    <col min="10241" max="10241" width="12" style="1" customWidth="1"/>
    <col min="10242" max="10242" width="22.7109375" style="1" customWidth="1"/>
    <col min="10243" max="10479" width="9.140625" style="1"/>
    <col min="10480" max="10480" width="20.7109375" style="1" customWidth="1"/>
    <col min="10481" max="10481" width="21.85546875" style="1" customWidth="1"/>
    <col min="10482" max="10482" width="14.7109375" style="1" customWidth="1"/>
    <col min="10483" max="10493" width="0" style="1" hidden="1" customWidth="1"/>
    <col min="10494" max="10494" width="16.85546875" style="1" customWidth="1"/>
    <col min="10495" max="10495" width="18.28515625" style="1" customWidth="1"/>
    <col min="10496" max="10496" width="0" style="1" hidden="1" customWidth="1"/>
    <col min="10497" max="10497" width="12" style="1" customWidth="1"/>
    <col min="10498" max="10498" width="22.7109375" style="1" customWidth="1"/>
    <col min="10499" max="10735" width="9.140625" style="1"/>
    <col min="10736" max="10736" width="20.7109375" style="1" customWidth="1"/>
    <col min="10737" max="10737" width="21.85546875" style="1" customWidth="1"/>
    <col min="10738" max="10738" width="14.7109375" style="1" customWidth="1"/>
    <col min="10739" max="10749" width="0" style="1" hidden="1" customWidth="1"/>
    <col min="10750" max="10750" width="16.85546875" style="1" customWidth="1"/>
    <col min="10751" max="10751" width="18.28515625" style="1" customWidth="1"/>
    <col min="10752" max="10752" width="0" style="1" hidden="1" customWidth="1"/>
    <col min="10753" max="10753" width="12" style="1" customWidth="1"/>
    <col min="10754" max="10754" width="22.7109375" style="1" customWidth="1"/>
    <col min="10755" max="10991" width="9.140625" style="1"/>
    <col min="10992" max="10992" width="20.7109375" style="1" customWidth="1"/>
    <col min="10993" max="10993" width="21.85546875" style="1" customWidth="1"/>
    <col min="10994" max="10994" width="14.7109375" style="1" customWidth="1"/>
    <col min="10995" max="11005" width="0" style="1" hidden="1" customWidth="1"/>
    <col min="11006" max="11006" width="16.85546875" style="1" customWidth="1"/>
    <col min="11007" max="11007" width="18.28515625" style="1" customWidth="1"/>
    <col min="11008" max="11008" width="0" style="1" hidden="1" customWidth="1"/>
    <col min="11009" max="11009" width="12" style="1" customWidth="1"/>
    <col min="11010" max="11010" width="22.7109375" style="1" customWidth="1"/>
    <col min="11011" max="11247" width="9.140625" style="1"/>
    <col min="11248" max="11248" width="20.7109375" style="1" customWidth="1"/>
    <col min="11249" max="11249" width="21.85546875" style="1" customWidth="1"/>
    <col min="11250" max="11250" width="14.7109375" style="1" customWidth="1"/>
    <col min="11251" max="11261" width="0" style="1" hidden="1" customWidth="1"/>
    <col min="11262" max="11262" width="16.85546875" style="1" customWidth="1"/>
    <col min="11263" max="11263" width="18.28515625" style="1" customWidth="1"/>
    <col min="11264" max="11264" width="0" style="1" hidden="1" customWidth="1"/>
    <col min="11265" max="11265" width="12" style="1" customWidth="1"/>
    <col min="11266" max="11266" width="22.7109375" style="1" customWidth="1"/>
    <col min="11267" max="11503" width="9.140625" style="1"/>
    <col min="11504" max="11504" width="20.7109375" style="1" customWidth="1"/>
    <col min="11505" max="11505" width="21.85546875" style="1" customWidth="1"/>
    <col min="11506" max="11506" width="14.7109375" style="1" customWidth="1"/>
    <col min="11507" max="11517" width="0" style="1" hidden="1" customWidth="1"/>
    <col min="11518" max="11518" width="16.85546875" style="1" customWidth="1"/>
    <col min="11519" max="11519" width="18.28515625" style="1" customWidth="1"/>
    <col min="11520" max="11520" width="0" style="1" hidden="1" customWidth="1"/>
    <col min="11521" max="11521" width="12" style="1" customWidth="1"/>
    <col min="11522" max="11522" width="22.7109375" style="1" customWidth="1"/>
    <col min="11523" max="11759" width="9.140625" style="1"/>
    <col min="11760" max="11760" width="20.7109375" style="1" customWidth="1"/>
    <col min="11761" max="11761" width="21.85546875" style="1" customWidth="1"/>
    <col min="11762" max="11762" width="14.7109375" style="1" customWidth="1"/>
    <col min="11763" max="11773" width="0" style="1" hidden="1" customWidth="1"/>
    <col min="11774" max="11774" width="16.85546875" style="1" customWidth="1"/>
    <col min="11775" max="11775" width="18.28515625" style="1" customWidth="1"/>
    <col min="11776" max="11776" width="0" style="1" hidden="1" customWidth="1"/>
    <col min="11777" max="11777" width="12" style="1" customWidth="1"/>
    <col min="11778" max="11778" width="22.7109375" style="1" customWidth="1"/>
    <col min="11779" max="12015" width="9.140625" style="1"/>
    <col min="12016" max="12016" width="20.7109375" style="1" customWidth="1"/>
    <col min="12017" max="12017" width="21.85546875" style="1" customWidth="1"/>
    <col min="12018" max="12018" width="14.7109375" style="1" customWidth="1"/>
    <col min="12019" max="12029" width="0" style="1" hidden="1" customWidth="1"/>
    <col min="12030" max="12030" width="16.85546875" style="1" customWidth="1"/>
    <col min="12031" max="12031" width="18.28515625" style="1" customWidth="1"/>
    <col min="12032" max="12032" width="0" style="1" hidden="1" customWidth="1"/>
    <col min="12033" max="12033" width="12" style="1" customWidth="1"/>
    <col min="12034" max="12034" width="22.7109375" style="1" customWidth="1"/>
    <col min="12035" max="12271" width="9.140625" style="1"/>
    <col min="12272" max="12272" width="20.7109375" style="1" customWidth="1"/>
    <col min="12273" max="12273" width="21.85546875" style="1" customWidth="1"/>
    <col min="12274" max="12274" width="14.7109375" style="1" customWidth="1"/>
    <col min="12275" max="12285" width="0" style="1" hidden="1" customWidth="1"/>
    <col min="12286" max="12286" width="16.85546875" style="1" customWidth="1"/>
    <col min="12287" max="12287" width="18.28515625" style="1" customWidth="1"/>
    <col min="12288" max="12288" width="0" style="1" hidden="1" customWidth="1"/>
    <col min="12289" max="12289" width="12" style="1" customWidth="1"/>
    <col min="12290" max="12290" width="22.7109375" style="1" customWidth="1"/>
    <col min="12291" max="12527" width="9.140625" style="1"/>
    <col min="12528" max="12528" width="20.7109375" style="1" customWidth="1"/>
    <col min="12529" max="12529" width="21.85546875" style="1" customWidth="1"/>
    <col min="12530" max="12530" width="14.7109375" style="1" customWidth="1"/>
    <col min="12531" max="12541" width="0" style="1" hidden="1" customWidth="1"/>
    <col min="12542" max="12542" width="16.85546875" style="1" customWidth="1"/>
    <col min="12543" max="12543" width="18.28515625" style="1" customWidth="1"/>
    <col min="12544" max="12544" width="0" style="1" hidden="1" customWidth="1"/>
    <col min="12545" max="12545" width="12" style="1" customWidth="1"/>
    <col min="12546" max="12546" width="22.7109375" style="1" customWidth="1"/>
    <col min="12547" max="12783" width="9.140625" style="1"/>
    <col min="12784" max="12784" width="20.7109375" style="1" customWidth="1"/>
    <col min="12785" max="12785" width="21.85546875" style="1" customWidth="1"/>
    <col min="12786" max="12786" width="14.7109375" style="1" customWidth="1"/>
    <col min="12787" max="12797" width="0" style="1" hidden="1" customWidth="1"/>
    <col min="12798" max="12798" width="16.85546875" style="1" customWidth="1"/>
    <col min="12799" max="12799" width="18.28515625" style="1" customWidth="1"/>
    <col min="12800" max="12800" width="0" style="1" hidden="1" customWidth="1"/>
    <col min="12801" max="12801" width="12" style="1" customWidth="1"/>
    <col min="12802" max="12802" width="22.7109375" style="1" customWidth="1"/>
    <col min="12803" max="13039" width="9.140625" style="1"/>
    <col min="13040" max="13040" width="20.7109375" style="1" customWidth="1"/>
    <col min="13041" max="13041" width="21.85546875" style="1" customWidth="1"/>
    <col min="13042" max="13042" width="14.7109375" style="1" customWidth="1"/>
    <col min="13043" max="13053" width="0" style="1" hidden="1" customWidth="1"/>
    <col min="13054" max="13054" width="16.85546875" style="1" customWidth="1"/>
    <col min="13055" max="13055" width="18.28515625" style="1" customWidth="1"/>
    <col min="13056" max="13056" width="0" style="1" hidden="1" customWidth="1"/>
    <col min="13057" max="13057" width="12" style="1" customWidth="1"/>
    <col min="13058" max="13058" width="22.7109375" style="1" customWidth="1"/>
    <col min="13059" max="13295" width="9.140625" style="1"/>
    <col min="13296" max="13296" width="20.7109375" style="1" customWidth="1"/>
    <col min="13297" max="13297" width="21.85546875" style="1" customWidth="1"/>
    <col min="13298" max="13298" width="14.7109375" style="1" customWidth="1"/>
    <col min="13299" max="13309" width="0" style="1" hidden="1" customWidth="1"/>
    <col min="13310" max="13310" width="16.85546875" style="1" customWidth="1"/>
    <col min="13311" max="13311" width="18.28515625" style="1" customWidth="1"/>
    <col min="13312" max="13312" width="0" style="1" hidden="1" customWidth="1"/>
    <col min="13313" max="13313" width="12" style="1" customWidth="1"/>
    <col min="13314" max="13314" width="22.7109375" style="1" customWidth="1"/>
    <col min="13315" max="13551" width="9.140625" style="1"/>
    <col min="13552" max="13552" width="20.7109375" style="1" customWidth="1"/>
    <col min="13553" max="13553" width="21.85546875" style="1" customWidth="1"/>
    <col min="13554" max="13554" width="14.7109375" style="1" customWidth="1"/>
    <col min="13555" max="13565" width="0" style="1" hidden="1" customWidth="1"/>
    <col min="13566" max="13566" width="16.85546875" style="1" customWidth="1"/>
    <col min="13567" max="13567" width="18.28515625" style="1" customWidth="1"/>
    <col min="13568" max="13568" width="0" style="1" hidden="1" customWidth="1"/>
    <col min="13569" max="13569" width="12" style="1" customWidth="1"/>
    <col min="13570" max="13570" width="22.7109375" style="1" customWidth="1"/>
    <col min="13571" max="13807" width="9.140625" style="1"/>
    <col min="13808" max="13808" width="20.7109375" style="1" customWidth="1"/>
    <col min="13809" max="13809" width="21.85546875" style="1" customWidth="1"/>
    <col min="13810" max="13810" width="14.7109375" style="1" customWidth="1"/>
    <col min="13811" max="13821" width="0" style="1" hidden="1" customWidth="1"/>
    <col min="13822" max="13822" width="16.85546875" style="1" customWidth="1"/>
    <col min="13823" max="13823" width="18.28515625" style="1" customWidth="1"/>
    <col min="13824" max="13824" width="0" style="1" hidden="1" customWidth="1"/>
    <col min="13825" max="13825" width="12" style="1" customWidth="1"/>
    <col min="13826" max="13826" width="22.7109375" style="1" customWidth="1"/>
    <col min="13827" max="14063" width="9.140625" style="1"/>
    <col min="14064" max="14064" width="20.7109375" style="1" customWidth="1"/>
    <col min="14065" max="14065" width="21.85546875" style="1" customWidth="1"/>
    <col min="14066" max="14066" width="14.7109375" style="1" customWidth="1"/>
    <col min="14067" max="14077" width="0" style="1" hidden="1" customWidth="1"/>
    <col min="14078" max="14078" width="16.85546875" style="1" customWidth="1"/>
    <col min="14079" max="14079" width="18.28515625" style="1" customWidth="1"/>
    <col min="14080" max="14080" width="0" style="1" hidden="1" customWidth="1"/>
    <col min="14081" max="14081" width="12" style="1" customWidth="1"/>
    <col min="14082" max="14082" width="22.7109375" style="1" customWidth="1"/>
    <col min="14083" max="14319" width="9.140625" style="1"/>
    <col min="14320" max="14320" width="20.7109375" style="1" customWidth="1"/>
    <col min="14321" max="14321" width="21.85546875" style="1" customWidth="1"/>
    <col min="14322" max="14322" width="14.7109375" style="1" customWidth="1"/>
    <col min="14323" max="14333" width="0" style="1" hidden="1" customWidth="1"/>
    <col min="14334" max="14334" width="16.85546875" style="1" customWidth="1"/>
    <col min="14335" max="14335" width="18.28515625" style="1" customWidth="1"/>
    <col min="14336" max="14336" width="0" style="1" hidden="1" customWidth="1"/>
    <col min="14337" max="14337" width="12" style="1" customWidth="1"/>
    <col min="14338" max="14338" width="22.7109375" style="1" customWidth="1"/>
    <col min="14339" max="14575" width="9.140625" style="1"/>
    <col min="14576" max="14576" width="20.7109375" style="1" customWidth="1"/>
    <col min="14577" max="14577" width="21.85546875" style="1" customWidth="1"/>
    <col min="14578" max="14578" width="14.7109375" style="1" customWidth="1"/>
    <col min="14579" max="14589" width="0" style="1" hidden="1" customWidth="1"/>
    <col min="14590" max="14590" width="16.85546875" style="1" customWidth="1"/>
    <col min="14591" max="14591" width="18.28515625" style="1" customWidth="1"/>
    <col min="14592" max="14592" width="0" style="1" hidden="1" customWidth="1"/>
    <col min="14593" max="14593" width="12" style="1" customWidth="1"/>
    <col min="14594" max="14594" width="22.7109375" style="1" customWidth="1"/>
    <col min="14595" max="14831" width="9.140625" style="1"/>
    <col min="14832" max="14832" width="20.7109375" style="1" customWidth="1"/>
    <col min="14833" max="14833" width="21.85546875" style="1" customWidth="1"/>
    <col min="14834" max="14834" width="14.7109375" style="1" customWidth="1"/>
    <col min="14835" max="14845" width="0" style="1" hidden="1" customWidth="1"/>
    <col min="14846" max="14846" width="16.85546875" style="1" customWidth="1"/>
    <col min="14847" max="14847" width="18.28515625" style="1" customWidth="1"/>
    <col min="14848" max="14848" width="0" style="1" hidden="1" customWidth="1"/>
    <col min="14849" max="14849" width="12" style="1" customWidth="1"/>
    <col min="14850" max="14850" width="22.7109375" style="1" customWidth="1"/>
    <col min="14851" max="15087" width="9.140625" style="1"/>
    <col min="15088" max="15088" width="20.7109375" style="1" customWidth="1"/>
    <col min="15089" max="15089" width="21.85546875" style="1" customWidth="1"/>
    <col min="15090" max="15090" width="14.7109375" style="1" customWidth="1"/>
    <col min="15091" max="15101" width="0" style="1" hidden="1" customWidth="1"/>
    <col min="15102" max="15102" width="16.85546875" style="1" customWidth="1"/>
    <col min="15103" max="15103" width="18.28515625" style="1" customWidth="1"/>
    <col min="15104" max="15104" width="0" style="1" hidden="1" customWidth="1"/>
    <col min="15105" max="15105" width="12" style="1" customWidth="1"/>
    <col min="15106" max="15106" width="22.7109375" style="1" customWidth="1"/>
    <col min="15107" max="15343" width="9.140625" style="1"/>
    <col min="15344" max="15344" width="20.7109375" style="1" customWidth="1"/>
    <col min="15345" max="15345" width="21.85546875" style="1" customWidth="1"/>
    <col min="15346" max="15346" width="14.7109375" style="1" customWidth="1"/>
    <col min="15347" max="15357" width="0" style="1" hidden="1" customWidth="1"/>
    <col min="15358" max="15358" width="16.85546875" style="1" customWidth="1"/>
    <col min="15359" max="15359" width="18.28515625" style="1" customWidth="1"/>
    <col min="15360" max="15360" width="0" style="1" hidden="1" customWidth="1"/>
    <col min="15361" max="15361" width="12" style="1" customWidth="1"/>
    <col min="15362" max="15362" width="22.7109375" style="1" customWidth="1"/>
    <col min="15363" max="15599" width="9.140625" style="1"/>
    <col min="15600" max="15600" width="20.7109375" style="1" customWidth="1"/>
    <col min="15601" max="15601" width="21.85546875" style="1" customWidth="1"/>
    <col min="15602" max="15602" width="14.7109375" style="1" customWidth="1"/>
    <col min="15603" max="15613" width="0" style="1" hidden="1" customWidth="1"/>
    <col min="15614" max="15614" width="16.85546875" style="1" customWidth="1"/>
    <col min="15615" max="15615" width="18.28515625" style="1" customWidth="1"/>
    <col min="15616" max="15616" width="0" style="1" hidden="1" customWidth="1"/>
    <col min="15617" max="15617" width="12" style="1" customWidth="1"/>
    <col min="15618" max="15618" width="22.7109375" style="1" customWidth="1"/>
    <col min="15619" max="15855" width="9.140625" style="1"/>
    <col min="15856" max="15856" width="20.7109375" style="1" customWidth="1"/>
    <col min="15857" max="15857" width="21.85546875" style="1" customWidth="1"/>
    <col min="15858" max="15858" width="14.7109375" style="1" customWidth="1"/>
    <col min="15859" max="15869" width="0" style="1" hidden="1" customWidth="1"/>
    <col min="15870" max="15870" width="16.85546875" style="1" customWidth="1"/>
    <col min="15871" max="15871" width="18.28515625" style="1" customWidth="1"/>
    <col min="15872" max="15872" width="0" style="1" hidden="1" customWidth="1"/>
    <col min="15873" max="15873" width="12" style="1" customWidth="1"/>
    <col min="15874" max="15874" width="22.7109375" style="1" customWidth="1"/>
    <col min="15875" max="16111" width="9.140625" style="1"/>
    <col min="16112" max="16112" width="20.7109375" style="1" customWidth="1"/>
    <col min="16113" max="16113" width="21.85546875" style="1" customWidth="1"/>
    <col min="16114" max="16114" width="14.7109375" style="1" customWidth="1"/>
    <col min="16115" max="16125" width="0" style="1" hidden="1" customWidth="1"/>
    <col min="16126" max="16126" width="16.85546875" style="1" customWidth="1"/>
    <col min="16127" max="16127" width="18.28515625" style="1" customWidth="1"/>
    <col min="16128" max="16128" width="0" style="1" hidden="1" customWidth="1"/>
    <col min="16129" max="16129" width="12" style="1" customWidth="1"/>
    <col min="16130" max="16130" width="22.7109375" style="1" customWidth="1"/>
    <col min="16131" max="16384" width="9.140625" style="1"/>
  </cols>
  <sheetData>
    <row r="1" spans="1:3" ht="24.75" customHeight="1">
      <c r="A1" s="109" t="s">
        <v>56</v>
      </c>
      <c r="B1" s="109"/>
    </row>
    <row r="3" spans="1:3" ht="131.25" customHeight="1">
      <c r="A3" s="10" t="s">
        <v>0</v>
      </c>
      <c r="B3" s="15" t="s">
        <v>13</v>
      </c>
    </row>
    <row r="4" spans="1:3" s="3" customFormat="1" ht="30.75" customHeight="1">
      <c r="A4" s="100" t="s">
        <v>20</v>
      </c>
      <c r="B4" s="27">
        <v>1.0203900709219857</v>
      </c>
    </row>
    <row r="5" spans="1:3" s="3" customFormat="1" ht="33" customHeight="1">
      <c r="A5" s="100" t="s">
        <v>23</v>
      </c>
      <c r="B5" s="27">
        <v>1.019753086419753</v>
      </c>
    </row>
    <row r="6" spans="1:3" s="3" customFormat="1" ht="41.25" customHeight="1">
      <c r="A6" s="100" t="s">
        <v>25</v>
      </c>
      <c r="B6" s="27">
        <v>1.0245464247598719</v>
      </c>
    </row>
    <row r="7" spans="1:3" s="3" customFormat="1" ht="33" customHeight="1">
      <c r="A7" s="100" t="s">
        <v>27</v>
      </c>
      <c r="B7" s="27">
        <v>1.0199505227036949</v>
      </c>
    </row>
    <row r="8" spans="1:3" s="3" customFormat="1" ht="37.5" customHeight="1">
      <c r="A8" s="100" t="s">
        <v>29</v>
      </c>
      <c r="B8" s="27">
        <v>1.0280286690033253</v>
      </c>
    </row>
    <row r="9" spans="1:3" s="3" customFormat="1" ht="27.75" customHeight="1">
      <c r="A9" s="100" t="s">
        <v>30</v>
      </c>
      <c r="B9" s="27">
        <v>1.0194845378066932</v>
      </c>
    </row>
    <row r="10" spans="1:3" s="3" customFormat="1" ht="45" hidden="1" customHeight="1">
      <c r="A10" s="100" t="s">
        <v>31</v>
      </c>
      <c r="B10" s="33"/>
    </row>
    <row r="11" spans="1:3" s="36" customFormat="1" ht="80.25" hidden="1" customHeight="1">
      <c r="A11" s="126" t="s">
        <v>79</v>
      </c>
      <c r="B11" s="27"/>
      <c r="C11" s="35"/>
    </row>
    <row r="12" spans="1:3" s="36" customFormat="1" ht="18.75" hidden="1">
      <c r="A12" s="127"/>
      <c r="B12" s="27"/>
    </row>
    <row r="13" spans="1:3" s="36" customFormat="1" ht="18.75" hidden="1">
      <c r="A13" s="128"/>
      <c r="B13" s="26"/>
    </row>
    <row r="14" spans="1:3" s="36" customFormat="1" ht="25.5" customHeight="1">
      <c r="A14" s="101" t="s">
        <v>34</v>
      </c>
      <c r="B14" s="27">
        <v>1.0141690682036502</v>
      </c>
    </row>
    <row r="15" spans="1:3" s="3" customFormat="1" ht="18.75" customHeight="1">
      <c r="A15" s="112" t="s">
        <v>38</v>
      </c>
      <c r="B15" s="27">
        <v>1.0186666666666666</v>
      </c>
    </row>
    <row r="16" spans="1:3" s="3" customFormat="1" ht="37.5" hidden="1">
      <c r="A16" s="112"/>
      <c r="B16" s="37" t="s">
        <v>76</v>
      </c>
    </row>
    <row r="17" spans="1:2" s="3" customFormat="1" ht="18.75" hidden="1">
      <c r="A17" s="112"/>
      <c r="B17" s="28"/>
    </row>
    <row r="18" spans="1:2" s="3" customFormat="1" ht="37.5" hidden="1">
      <c r="A18" s="112"/>
      <c r="B18" s="37" t="s">
        <v>78</v>
      </c>
    </row>
    <row r="19" spans="1:2" ht="77.25" hidden="1" customHeight="1">
      <c r="A19" s="100" t="s">
        <v>65</v>
      </c>
      <c r="B19" s="27">
        <v>1</v>
      </c>
    </row>
    <row r="20" spans="1:2" ht="46.5" customHeight="1">
      <c r="A20" s="102"/>
    </row>
    <row r="27" spans="1:2">
      <c r="A27" s="99"/>
    </row>
  </sheetData>
  <mergeCells count="3">
    <mergeCell ref="A1:B1"/>
    <mergeCell ref="A11:A13"/>
    <mergeCell ref="A15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2019-03-22T07:52:33Z</cp:lastPrinted>
  <dcterms:created xsi:type="dcterms:W3CDTF">2018-06-26T11:56:27Z</dcterms:created>
  <dcterms:modified xsi:type="dcterms:W3CDTF">2020-07-08T13:21:47Z</dcterms:modified>
</cp:coreProperties>
</file>